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C:\Users\aless\Downloads\"/>
    </mc:Choice>
  </mc:AlternateContent>
  <xr:revisionPtr revIDLastSave="0" documentId="13_ncr:1_{A8D765DB-CF19-4A05-94B0-514DFBF55651}" xr6:coauthVersionLast="45" xr6:coauthVersionMax="45" xr10:uidLastSave="{00000000-0000-0000-0000-000000000000}"/>
  <bookViews>
    <workbookView xWindow="-120" yWindow="-120" windowWidth="20730" windowHeight="11160" xr2:uid="{00000000-000D-0000-FFFF-FFFF00000000}"/>
  </bookViews>
  <sheets>
    <sheet name="Instructions" sheetId="7" r:id="rId1"/>
    <sheet name="Panneau" sheetId="6" r:id="rId2"/>
    <sheet name="Configuration" sheetId="3" r:id="rId3"/>
    <sheet name="EntréeVotes" sheetId="5" r:id="rId4"/>
  </sheets>
  <definedNames>
    <definedName name="ListaCandidatos">OFFSET(Configuration!$A:$A,1,0,COUNTA(Configuration!$A:$A)-1,1)</definedName>
    <definedName name="PainelVotos" localSheetId="1">Panneau!$C$3:$C$29,Panneau!$F$7,Panneau!$F$7:$F$33,Panneau!$I$11:$I$37,Panneau!$L$22:$L$37</definedName>
    <definedName name="PainelVotos">#REF!,#REF!,#REF!,#REF!,#REF!</definedName>
    <definedName name="Votos">EntréeVotes!$D$2:$D$82</definedName>
    <definedName name="VotosDesc">EntréeVotes!$C$2:$C$82</definedName>
    <definedName name="VotosSenadores">EntréeVotes!$A$2:$D$82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6" l="1"/>
  <c r="J20" i="6"/>
  <c r="J19" i="6"/>
  <c r="J18" i="6"/>
  <c r="J17" i="6"/>
  <c r="M17" i="6" s="1"/>
  <c r="J16" i="6"/>
  <c r="M16" i="6" s="1"/>
  <c r="J15" i="6"/>
  <c r="M15" i="6" s="1"/>
  <c r="C3" i="5"/>
  <c r="C4" i="6" s="1"/>
  <c r="C4" i="5"/>
  <c r="C5" i="6" s="1"/>
  <c r="C5" i="5"/>
  <c r="C6" i="6" s="1"/>
  <c r="C6" i="5"/>
  <c r="C7" i="6" s="1"/>
  <c r="C7" i="5"/>
  <c r="C8" i="6" s="1"/>
  <c r="C8" i="5"/>
  <c r="C9" i="6" s="1"/>
  <c r="C9" i="5"/>
  <c r="C11" i="6" s="1"/>
  <c r="C10" i="5"/>
  <c r="C12" i="6" s="1"/>
  <c r="C11" i="5"/>
  <c r="C13" i="6" s="1"/>
  <c r="C12" i="5"/>
  <c r="C14" i="6" s="1"/>
  <c r="C13" i="5"/>
  <c r="C15" i="6" s="1"/>
  <c r="C14" i="5"/>
  <c r="C17" i="6" s="1"/>
  <c r="C15" i="5"/>
  <c r="C18" i="6" s="1"/>
  <c r="C16" i="5"/>
  <c r="C19" i="6" s="1"/>
  <c r="C17" i="5"/>
  <c r="C20" i="6" s="1"/>
  <c r="C18" i="5"/>
  <c r="C21" i="6" s="1"/>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L3" i="6" s="1"/>
  <c r="C49" i="5"/>
  <c r="L4" i="6" s="1"/>
  <c r="C50" i="5"/>
  <c r="L5" i="6" s="1"/>
  <c r="C51" i="5"/>
  <c r="L7" i="6" s="1"/>
  <c r="C52" i="5"/>
  <c r="L8" i="6" s="1"/>
  <c r="C53" i="5"/>
  <c r="L9" i="6" s="1"/>
  <c r="C54" i="5"/>
  <c r="L11" i="6" s="1"/>
  <c r="C55" i="5"/>
  <c r="L12" i="6" s="1"/>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2" i="5"/>
  <c r="C3" i="6" s="1"/>
  <c r="F5" i="6" l="1"/>
  <c r="F18" i="6"/>
  <c r="I7" i="6"/>
  <c r="F12" i="6"/>
  <c r="I4" i="6"/>
  <c r="I3" i="6"/>
  <c r="K19" i="6"/>
  <c r="M19" i="6"/>
  <c r="I11" i="6"/>
  <c r="F9" i="6"/>
  <c r="I10" i="6"/>
  <c r="F7" i="6"/>
  <c r="I18" i="6"/>
  <c r="F16" i="6"/>
  <c r="F15" i="6"/>
  <c r="K20" i="6"/>
  <c r="M20" i="6"/>
  <c r="I6" i="6"/>
  <c r="F4" i="6"/>
  <c r="I5" i="6"/>
  <c r="F3" i="6"/>
  <c r="I12" i="6"/>
  <c r="I13" i="6"/>
  <c r="F11" i="6"/>
  <c r="K21" i="6"/>
  <c r="M21" i="6"/>
  <c r="I19" i="6"/>
  <c r="F17" i="6"/>
  <c r="I8" i="6"/>
  <c r="F6" i="6"/>
  <c r="I17" i="6"/>
  <c r="K18" i="6"/>
  <c r="M18" i="6"/>
  <c r="I15" i="6"/>
  <c r="F13" i="6"/>
  <c r="I14" i="6"/>
  <c r="F10" i="6"/>
  <c r="K15" i="6"/>
  <c r="K16" i="6"/>
  <c r="K17" i="6"/>
  <c r="P11" i="6"/>
  <c r="Q11" i="6" s="1"/>
  <c r="P10" i="6"/>
  <c r="Q10" i="6" s="1"/>
  <c r="P9" i="6"/>
  <c r="Q9" i="6" s="1"/>
  <c r="P8" i="6"/>
  <c r="Q8" i="6" s="1"/>
  <c r="P7" i="6"/>
  <c r="Q7" i="6" s="1"/>
  <c r="P6" i="6"/>
  <c r="Q6" i="6" s="1"/>
</calcChain>
</file>

<file path=xl/sharedStrings.xml><?xml version="1.0" encoding="utf-8"?>
<sst xmlns="http://schemas.openxmlformats.org/spreadsheetml/2006/main" count="306" uniqueCount="80">
  <si>
    <t>PART</t>
  </si>
  <si>
    <t>N</t>
  </si>
  <si>
    <t>A</t>
  </si>
  <si>
    <t>Les options</t>
  </si>
  <si>
    <t>En entier</t>
  </si>
  <si>
    <t>OUI</t>
  </si>
  <si>
    <t>NON</t>
  </si>
  <si>
    <t>ABSTENTION</t>
  </si>
  <si>
    <t>O</t>
  </si>
  <si>
    <t>MP 1</t>
  </si>
  <si>
    <t>MP 2</t>
  </si>
  <si>
    <t>MP 3</t>
  </si>
  <si>
    <t>MP 4</t>
  </si>
  <si>
    <t>MP 5</t>
  </si>
  <si>
    <t>MP 6</t>
  </si>
  <si>
    <t>MP 7</t>
  </si>
  <si>
    <t>MP 8</t>
  </si>
  <si>
    <t>MP 9</t>
  </si>
  <si>
    <t>MP 10</t>
  </si>
  <si>
    <t>MP 11</t>
  </si>
  <si>
    <t>MP 12</t>
  </si>
  <si>
    <t>MP 13</t>
  </si>
  <si>
    <t>MP 14</t>
  </si>
  <si>
    <t>MP 15</t>
  </si>
  <si>
    <t>MP 16</t>
  </si>
  <si>
    <t>MP 17</t>
  </si>
  <si>
    <t>MP 18</t>
  </si>
  <si>
    <t>MP 19</t>
  </si>
  <si>
    <t>MP 20</t>
  </si>
  <si>
    <t>MP 21</t>
  </si>
  <si>
    <t>MP 22</t>
  </si>
  <si>
    <t>MP 23</t>
  </si>
  <si>
    <t>MP 24</t>
  </si>
  <si>
    <t>MP 25</t>
  </si>
  <si>
    <t>MP 26</t>
  </si>
  <si>
    <t>MP 27</t>
  </si>
  <si>
    <t>MP 28</t>
  </si>
  <si>
    <t>MP 29</t>
  </si>
  <si>
    <t>MP 30</t>
  </si>
  <si>
    <t>MP 31</t>
  </si>
  <si>
    <t>MP 32</t>
  </si>
  <si>
    <t>MP 33</t>
  </si>
  <si>
    <t>MP 34</t>
  </si>
  <si>
    <t>MP 35</t>
  </si>
  <si>
    <t>MP 36</t>
  </si>
  <si>
    <t>MP 37</t>
  </si>
  <si>
    <t>MP 38</t>
  </si>
  <si>
    <t>MP 39</t>
  </si>
  <si>
    <t>MP 40</t>
  </si>
  <si>
    <t>MP 41</t>
  </si>
  <si>
    <t>MP 42</t>
  </si>
  <si>
    <t>MP 43</t>
  </si>
  <si>
    <t>MP 44</t>
  </si>
  <si>
    <t>MP 45</t>
  </si>
  <si>
    <t>MP 46</t>
  </si>
  <si>
    <t>MP 47</t>
  </si>
  <si>
    <t>MP 48</t>
  </si>
  <si>
    <t>MP 49</t>
  </si>
  <si>
    <t>MP 50</t>
  </si>
  <si>
    <t>MP 51</t>
  </si>
  <si>
    <t>MP 52</t>
  </si>
  <si>
    <t>MP 53</t>
  </si>
  <si>
    <t>MP 54</t>
  </si>
  <si>
    <t>Le vote</t>
  </si>
  <si>
    <t>Le parti</t>
  </si>
  <si>
    <t>Parti</t>
  </si>
  <si>
    <t>SUJET DE DÉLIBÉRATION</t>
  </si>
  <si>
    <t>RÉSULTAT</t>
  </si>
  <si>
    <t>Feuille de travail pour simuler le panel de vote</t>
  </si>
  <si>
    <t>Instructions d'installation</t>
  </si>
  <si>
    <t>Onglet Panneau</t>
  </si>
  <si>
    <t>Onglet Configuration</t>
  </si>
  <si>
    <t>Affichage de la feuille de calcul dans le tableau de bord.</t>
  </si>
  <si>
    <t>Affiche la composition, les votes et les résultats du vote.
La composition de la maison peut être éventuellement groupée par parti ou bloc parlementaire
Si vous souhaitez regrouper par partie / bloc: pour chaque bloc / partie, faites une copie (Ctrl + C, Ctrl + V) du titre
Faites une copie des 3 colonnes (nom, parti, vote) sous le titre de chaque député (MP). La colonne Parti est facultative, peut être masquée ou supprimée.
Les colonnes inutilisées peuvent être supprimées.
Le tableau des résultats peut être déplacé en utilisant Ctrl-X, Ctrl + V. La formule dans la colonne M doit également être coupée avec les cellules de résultat (utilisez re-show et hide).
L'image d'arrière-plan peut être modifiée dans le menu Mise en page, supprimer l'arrière-plan. Sélectionnez ensuite une nouvelle image dans Mise en page, Arrière-plan.</t>
  </si>
  <si>
    <t>Onglet EntréeVotes</t>
  </si>
  <si>
    <t>Les options de vote doivent être renseignées dans cet onglet, abrégées et complètes.</t>
  </si>
  <si>
    <t>Indiquez le nom de tous les parlementaires de la composition. Les noms doivent être exactement les mêmes que ceux donnés dans l'onglet Panneau (pas besoin de suivre un ordre)
Les votes doivent être inscrits dans la colonne Vote lorsque les parlementaires déclarent leur vote.</t>
  </si>
  <si>
    <t>Sous l'onglet EntréeVotes, menu Affichage, cliquez sur Nouvelle fenêtre pour mettre en surbrillance l'onglet dans une nouvelle fenêtre distincte. Faites glisser la fenêtre vers un autre moniteur, où les votes seront entrés.
Dans l'onglet Panneau, menu Affichage, désélectionnez les options Titres et Quadrillage. Entrez un titre pour la délibération dans la première ligne.
Allez dans Fichier, Options, Avancé, Options d'affichage pour ce classeur. Désélectionnez: Afficher la barre de défilement horizontale, Afficher la barre de défilement verticale, Afficher les guides de feuille de calcul.
Faites glisser la fenêtre avec l'onglet Panneau sur le mur vidéo ou le moniteur où il sera affiché. Mettez-le en mode plein écran dans le menu Affichage, Plein écran.</t>
  </si>
  <si>
    <t>Installez la police (font) Alternate Gothic disponible sur:
https://www.sofontes.com.br/Alternate-Gothic-No-2-BT/download/1230</t>
  </si>
  <si>
    <t>Membre du Parlemente (MP)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</si>
</sst>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sz val="10"/>
      <name val="Calibri"/>
      <family val="2"/>
      <scheme val="minor"/>
    </font>
    <font>
      <b/>
      <sz val="11"/>
      <name val="Calibri"/>
      <family val="2"/>
      <scheme val="minor"/>
    </font>
    <font>
      <b/>
      <sz val="12"/>
      <name val="Calibri"/>
      <family val="2"/>
      <scheme val="minor"/>
    </font>
    <font>
      <b/>
      <sz val="12"/>
      <color rgb="FF00FFFF"/>
      <name val="AlternateGothic2 BT"/>
      <family val="2"/>
    </font>
    <font>
      <sz val="12"/>
      <color theme="1"/>
      <name val="AlternateGothic2 BT"/>
      <family val="2"/>
    </font>
    <font>
      <sz val="12"/>
      <color rgb="FFFFFF00"/>
      <name val="AlternateGothic2 BT"/>
      <family val="2"/>
    </font>
    <font>
      <b/>
      <sz val="12"/>
      <color rgb="FFFFFF00"/>
      <name val="AlternateGothic2 BT"/>
      <family val="2"/>
    </font>
    <font>
      <sz val="12"/>
      <color theme="0"/>
      <name val="AlternateGothic2 BT"/>
      <family val="2"/>
    </font>
    <font>
      <b/>
      <sz val="12"/>
      <color rgb="FFFF0000"/>
      <name val="AlternateGothic2 BT"/>
      <family val="2"/>
    </font>
    <font>
      <b/>
      <sz val="12"/>
      <color rgb="FFFFC000"/>
      <name val="AlternateGothic2 BT"/>
      <family val="2"/>
    </font>
    <font>
      <b/>
      <sz val="12"/>
      <color rgb="FF26FA2B"/>
      <name val="AlternateGothic2 BT"/>
      <family val="2"/>
    </font>
    <font>
      <sz val="12"/>
      <color theme="0" tint="-0.34998626667073579"/>
      <name val="AlternateGothic2 BT"/>
      <family val="2"/>
    </font>
    <font>
      <sz val="18"/>
      <color theme="0"/>
      <name val="AlternateGothic2 BT"/>
      <family val="2"/>
    </font>
    <font>
      <b/>
      <u/>
      <sz val="12"/>
      <color theme="1"/>
      <name val="Calibri"/>
      <family val="2"/>
      <scheme val="minor"/>
    </font>
  </fonts>
  <fills count="3">
    <fill>
      <patternFill patternType="none"/>
    </fill>
    <fill>
      <patternFill patternType="gray125"/>
    </fill>
    <fill>
      <patternFill patternType="solid">
        <fgColor theme="3" tint="-0.499984740745262"/>
        <bgColor indexed="64"/>
      </patternFill>
    </fill>
  </fills>
  <borders count="8">
    <border>
      <left/>
      <right/>
      <top/>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5">
    <xf numFmtId="0" fontId="0" fillId="0" borderId="0" xfId="0"/>
    <xf numFmtId="49" fontId="0" fillId="0" borderId="0" xfId="0" applyNumberForma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applyAlignment="1">
      <alignment horizontal="center"/>
    </xf>
    <xf numFmtId="0" fontId="1" fillId="0" borderId="0" xfId="0" applyFont="1"/>
    <xf numFmtId="0" fontId="1" fillId="0" borderId="2" xfId="0" applyFont="1" applyBorder="1"/>
    <xf numFmtId="0" fontId="1" fillId="0" borderId="2" xfId="0" applyFont="1" applyBorder="1" applyAlignment="1">
      <alignment horizontal="center"/>
    </xf>
    <xf numFmtId="49" fontId="0" fillId="0" borderId="2" xfId="0" applyNumberFormat="1" applyBorder="1"/>
    <xf numFmtId="0" fontId="0" fillId="0" borderId="2" xfId="0" applyBorder="1"/>
    <xf numFmtId="0" fontId="3" fillId="0" borderId="2" xfId="0" applyFont="1" applyBorder="1"/>
    <xf numFmtId="0" fontId="2" fillId="0" borderId="2" xfId="0" applyFont="1" applyBorder="1"/>
    <xf numFmtId="0" fontId="8" fillId="2" borderId="0" xfId="0" applyFont="1" applyFill="1" applyAlignment="1">
      <alignment vertical="center"/>
    </xf>
    <xf numFmtId="0" fontId="11" fillId="2" borderId="0" xfId="0" applyFont="1" applyFill="1" applyAlignment="1">
      <alignment vertical="center"/>
    </xf>
    <xf numFmtId="0" fontId="8" fillId="2" borderId="0" xfId="0" applyFont="1" applyFill="1"/>
    <xf numFmtId="0" fontId="7" fillId="2" borderId="0" xfId="0" applyFont="1" applyFill="1" applyAlignment="1">
      <alignment horizontal="center" vertical="center"/>
    </xf>
    <xf numFmtId="0" fontId="11" fillId="2" borderId="0" xfId="0" applyFont="1" applyFill="1" applyAlignment="1">
      <alignment horizontal="left" vertical="center"/>
    </xf>
    <xf numFmtId="164" fontId="11" fillId="2" borderId="0" xfId="0" applyNumberFormat="1" applyFont="1" applyFill="1" applyAlignment="1">
      <alignment horizontal="left" vertical="center"/>
    </xf>
    <xf numFmtId="0" fontId="15" fillId="2" borderId="0" xfId="0" applyFont="1" applyFill="1" applyAlignment="1">
      <alignment vertical="center"/>
    </xf>
    <xf numFmtId="0" fontId="9" fillId="2" borderId="0" xfId="0" applyNumberFormat="1" applyFont="1" applyFill="1" applyAlignment="1">
      <alignment horizontal="left" vertical="center"/>
    </xf>
    <xf numFmtId="0" fontId="9" fillId="2" borderId="0" xfId="0" applyFont="1" applyFill="1" applyAlignment="1">
      <alignment horizontal="left" vertical="center"/>
    </xf>
    <xf numFmtId="164" fontId="11" fillId="2" borderId="0" xfId="0" applyNumberFormat="1" applyFont="1" applyFill="1" applyBorder="1" applyAlignment="1">
      <alignment horizontal="left" vertical="center"/>
    </xf>
    <xf numFmtId="0" fontId="8" fillId="2" borderId="0" xfId="0" applyFont="1" applyFill="1" applyBorder="1" applyAlignment="1">
      <alignment vertical="center"/>
    </xf>
    <xf numFmtId="0" fontId="14" fillId="2" borderId="0" xfId="0" applyNumberFormat="1" applyFont="1" applyFill="1" applyAlignment="1">
      <alignment horizontal="left" vertical="center" indent="3"/>
    </xf>
    <xf numFmtId="0" fontId="14" fillId="2" borderId="0" xfId="0" applyFont="1" applyFill="1" applyAlignment="1">
      <alignment horizontal="left" vertical="center"/>
    </xf>
    <xf numFmtId="0" fontId="12" fillId="2" borderId="0" xfId="0" applyNumberFormat="1" applyFont="1" applyFill="1" applyAlignment="1">
      <alignment horizontal="left" vertical="center" indent="3"/>
    </xf>
    <xf numFmtId="0" fontId="12" fillId="2" borderId="0" xfId="0" applyFont="1" applyFill="1" applyAlignment="1">
      <alignment horizontal="left" vertical="center"/>
    </xf>
    <xf numFmtId="0" fontId="13" fillId="2" borderId="0" xfId="0" applyNumberFormat="1" applyFont="1" applyFill="1" applyAlignment="1">
      <alignment horizontal="left" vertical="center" indent="3"/>
    </xf>
    <xf numFmtId="0" fontId="13" fillId="2" borderId="0" xfId="0" applyFont="1" applyFill="1" applyAlignment="1">
      <alignment horizontal="left" vertical="center"/>
    </xf>
    <xf numFmtId="0" fontId="7" fillId="2" borderId="0" xfId="0" applyFont="1" applyFill="1" applyAlignment="1">
      <alignment vertical="center"/>
    </xf>
    <xf numFmtId="0" fontId="11" fillId="2" borderId="0" xfId="0" applyFont="1" applyFill="1"/>
    <xf numFmtId="0" fontId="0" fillId="0" borderId="6" xfId="0" applyBorder="1" applyAlignment="1">
      <alignment horizontal="left" wrapText="1" indent="1"/>
    </xf>
    <xf numFmtId="0" fontId="0" fillId="0" borderId="7" xfId="0" applyBorder="1" applyAlignment="1">
      <alignment horizontal="left" wrapText="1" indent="1"/>
    </xf>
    <xf numFmtId="0" fontId="0" fillId="0" borderId="4" xfId="0" applyBorder="1" applyAlignment="1">
      <alignment horizontal="left" wrapText="1" indent="1"/>
    </xf>
    <xf numFmtId="0" fontId="0" fillId="0" borderId="5" xfId="0" applyBorder="1" applyAlignment="1">
      <alignment horizontal="left" wrapText="1" inden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7" fillId="0" borderId="0" xfId="0" applyFont="1" applyAlignment="1">
      <alignment horizontal="center"/>
    </xf>
    <xf numFmtId="0" fontId="0" fillId="0" borderId="0" xfId="0" applyFont="1" applyAlignment="1">
      <alignment horizontal="left" wrapText="1"/>
    </xf>
    <xf numFmtId="0" fontId="0" fillId="0" borderId="3" xfId="0" applyBorder="1" applyAlignment="1">
      <alignment horizontal="left" wrapText="1" indent="1"/>
    </xf>
    <xf numFmtId="0" fontId="16" fillId="2" borderId="0" xfId="0" applyFont="1" applyFill="1" applyAlignment="1">
      <alignment horizontal="center" vertical="center"/>
    </xf>
    <xf numFmtId="0" fontId="10" fillId="2" borderId="1" xfId="0" applyFont="1" applyFill="1" applyBorder="1" applyAlignment="1">
      <alignment horizontal="center" vertical="center"/>
    </xf>
  </cellXfs>
  <cellStyles count="1">
    <cellStyle name="Normal" xfId="0" builtinId="0"/>
  </cellStyles>
  <dxfs count="143">
    <dxf>
      <font>
        <color rgb="FFFF0000"/>
      </font>
    </dxf>
    <dxf>
      <font>
        <color rgb="FFFFC000"/>
      </font>
    </dxf>
    <dxf>
      <font>
        <color rgb="FF21FF4B"/>
      </font>
    </dxf>
    <dxf>
      <font>
        <color rgb="FF21FF4B"/>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26FA2B"/>
      <color rgb="FF21FF4B"/>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showGridLines="0" tabSelected="1" workbookViewId="0">
      <selection activeCell="P5" sqref="P5"/>
    </sheetView>
  </sheetViews>
  <sheetFormatPr defaultRowHeight="15"/>
  <cols>
    <col min="1" max="1" width="17.140625" customWidth="1"/>
  </cols>
  <sheetData>
    <row r="1" spans="1:12" ht="15.75">
      <c r="A1" s="40" t="s">
        <v>68</v>
      </c>
      <c r="B1" s="40"/>
      <c r="C1" s="40"/>
      <c r="D1" s="40"/>
      <c r="E1" s="40"/>
      <c r="F1" s="40"/>
      <c r="G1" s="40"/>
      <c r="H1" s="40"/>
      <c r="I1" s="40"/>
      <c r="J1" s="40"/>
      <c r="K1" s="40"/>
      <c r="L1" s="40"/>
    </row>
    <row r="3" spans="1:12">
      <c r="A3" s="7" t="s">
        <v>69</v>
      </c>
    </row>
    <row r="4" spans="1:12">
      <c r="A4" s="7"/>
    </row>
    <row r="5" spans="1:12" ht="32.25" customHeight="1">
      <c r="A5" s="41" t="s">
        <v>78</v>
      </c>
      <c r="B5" s="41"/>
      <c r="C5" s="41"/>
      <c r="D5" s="41"/>
      <c r="E5" s="41"/>
      <c r="F5" s="41"/>
      <c r="G5" s="41"/>
      <c r="H5" s="41"/>
      <c r="I5" s="41"/>
      <c r="J5" s="41"/>
      <c r="K5" s="41"/>
      <c r="L5" s="41"/>
    </row>
    <row r="7" spans="1:12">
      <c r="A7" s="8" t="s">
        <v>70</v>
      </c>
    </row>
    <row r="8" spans="1:12" ht="156" customHeight="1">
      <c r="A8" s="42" t="s">
        <v>73</v>
      </c>
      <c r="B8" s="35"/>
      <c r="C8" s="35"/>
      <c r="D8" s="35"/>
      <c r="E8" s="35"/>
      <c r="F8" s="35"/>
      <c r="G8" s="35"/>
      <c r="H8" s="35"/>
      <c r="I8" s="35"/>
      <c r="J8" s="35"/>
      <c r="K8" s="35"/>
      <c r="L8" s="36"/>
    </row>
    <row r="10" spans="1:12">
      <c r="A10" s="8" t="s">
        <v>71</v>
      </c>
    </row>
    <row r="11" spans="1:12" ht="17.25" customHeight="1">
      <c r="A11" s="42" t="s">
        <v>75</v>
      </c>
      <c r="B11" s="35"/>
      <c r="C11" s="35"/>
      <c r="D11" s="35"/>
      <c r="E11" s="35"/>
      <c r="F11" s="35"/>
      <c r="G11" s="35"/>
      <c r="H11" s="35"/>
      <c r="I11" s="35"/>
      <c r="J11" s="35"/>
      <c r="K11" s="35"/>
      <c r="L11" s="36"/>
    </row>
    <row r="13" spans="1:12">
      <c r="A13" s="8" t="s">
        <v>74</v>
      </c>
    </row>
    <row r="14" spans="1:12" ht="48" customHeight="1">
      <c r="A14" s="42" t="s">
        <v>76</v>
      </c>
      <c r="B14" s="35"/>
      <c r="C14" s="35"/>
      <c r="D14" s="35"/>
      <c r="E14" s="35"/>
      <c r="F14" s="35"/>
      <c r="G14" s="35"/>
      <c r="H14" s="35"/>
      <c r="I14" s="35"/>
      <c r="J14" s="35"/>
      <c r="K14" s="35"/>
      <c r="L14" s="36"/>
    </row>
    <row r="16" spans="1:12">
      <c r="A16" s="37" t="s">
        <v>72</v>
      </c>
      <c r="B16" s="38"/>
      <c r="C16" s="39"/>
    </row>
    <row r="17" spans="1:12" ht="124.5" customHeight="1">
      <c r="A17" s="33" t="s">
        <v>77</v>
      </c>
      <c r="B17" s="34"/>
      <c r="C17" s="34"/>
      <c r="D17" s="35"/>
      <c r="E17" s="35"/>
      <c r="F17" s="35"/>
      <c r="G17" s="35"/>
      <c r="H17" s="35"/>
      <c r="I17" s="35"/>
      <c r="J17" s="35"/>
      <c r="K17" s="35"/>
      <c r="L17" s="36"/>
    </row>
  </sheetData>
  <mergeCells count="7">
    <mergeCell ref="A17:L17"/>
    <mergeCell ref="A16:C16"/>
    <mergeCell ref="A1:L1"/>
    <mergeCell ref="A5:L5"/>
    <mergeCell ref="A8:L8"/>
    <mergeCell ref="A11:L11"/>
    <mergeCell ref="A14:L14"/>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0"/>
  <sheetViews>
    <sheetView showGridLines="0" zoomScale="110" zoomScaleNormal="110" workbookViewId="0">
      <selection activeCell="D2" sqref="D2"/>
    </sheetView>
  </sheetViews>
  <sheetFormatPr defaultRowHeight="15"/>
  <cols>
    <col min="1" max="1" width="13.7109375" style="14" customWidth="1"/>
    <col min="2" max="2" width="7.85546875" style="14" customWidth="1"/>
    <col min="3" max="3" width="5.85546875" style="18" customWidth="1"/>
    <col min="4" max="4" width="14.7109375" style="14" customWidth="1"/>
    <col min="5" max="5" width="8.42578125" style="14" customWidth="1"/>
    <col min="6" max="6" width="7.140625" style="18" customWidth="1"/>
    <col min="7" max="7" width="17.5703125" style="14" customWidth="1"/>
    <col min="8" max="8" width="7.5703125" style="14" customWidth="1"/>
    <col min="9" max="9" width="6" style="18" customWidth="1"/>
    <col min="10" max="10" width="14" style="14" customWidth="1"/>
    <col min="11" max="11" width="8.5703125" style="14" customWidth="1"/>
    <col min="12" max="12" width="6" style="18" customWidth="1"/>
    <col min="13" max="13" width="15.5703125" style="18" hidden="1" customWidth="1"/>
    <col min="14" max="14" width="8.140625" style="18" customWidth="1"/>
    <col min="15" max="15" width="4.28515625" style="18" customWidth="1"/>
    <col min="16" max="16" width="10.42578125" style="14" customWidth="1"/>
    <col min="17" max="17" width="5.7109375" style="15" customWidth="1"/>
    <col min="18" max="19" width="9.140625" style="14" customWidth="1"/>
    <col min="20" max="20" width="9.140625" style="14"/>
    <col min="21" max="16384" width="9.140625" style="16"/>
  </cols>
  <sheetData>
    <row r="1" spans="1:17" ht="21.75" customHeight="1">
      <c r="A1" s="43" t="s">
        <v>66</v>
      </c>
      <c r="B1" s="43"/>
      <c r="C1" s="43"/>
      <c r="D1" s="43"/>
      <c r="E1" s="43"/>
      <c r="F1" s="43"/>
      <c r="G1" s="43"/>
      <c r="H1" s="43"/>
      <c r="I1" s="43"/>
      <c r="J1" s="43"/>
      <c r="K1" s="43"/>
      <c r="L1" s="43"/>
      <c r="M1" s="43"/>
      <c r="N1" s="43"/>
      <c r="O1" s="43"/>
    </row>
    <row r="2" spans="1:17" s="14" customFormat="1" ht="14.1" customHeight="1">
      <c r="A2" s="17" t="s">
        <v>65</v>
      </c>
      <c r="C2" s="18"/>
      <c r="D2" s="17" t="s">
        <v>65</v>
      </c>
      <c r="F2" s="18"/>
      <c r="G2" s="17" t="s">
        <v>65</v>
      </c>
      <c r="I2" s="18"/>
      <c r="J2" s="17" t="s">
        <v>65</v>
      </c>
      <c r="L2" s="19"/>
      <c r="M2" s="17"/>
      <c r="O2" s="19"/>
    </row>
    <row r="3" spans="1:17" s="15" customFormat="1" ht="14.1" customHeight="1">
      <c r="A3" s="20" t="s">
        <v>9</v>
      </c>
      <c r="B3" s="20" t="s">
        <v>0</v>
      </c>
      <c r="C3" s="19" t="str">
        <f t="shared" ref="C3:C9" si="0">LEFT(VLOOKUP(A3,VotosSenadores,3,FALSE),3)</f>
        <v>OUI</v>
      </c>
      <c r="D3" s="20" t="s">
        <v>26</v>
      </c>
      <c r="E3" s="20" t="s">
        <v>0</v>
      </c>
      <c r="F3" s="19" t="str">
        <f>LEFT(VLOOKUP(D3,VotosSenadores,3,FALSE),3)</f>
        <v>NON</v>
      </c>
      <c r="G3" s="20" t="s">
        <v>40</v>
      </c>
      <c r="H3" s="20" t="s">
        <v>0</v>
      </c>
      <c r="I3" s="19" t="str">
        <f t="shared" ref="I3:I8" si="1">LEFT(VLOOKUP(G3,VotosSenadores,3,FALSE),3)</f>
        <v>NON</v>
      </c>
      <c r="J3" s="20" t="s">
        <v>55</v>
      </c>
      <c r="K3" s="20" t="s">
        <v>0</v>
      </c>
      <c r="L3" s="19" t="str">
        <f>LEFT(VLOOKUP(J3,VotosSenadores,3,FALSE),3)</f>
        <v>OUI</v>
      </c>
      <c r="M3" s="20"/>
      <c r="N3" s="20"/>
      <c r="O3" s="19"/>
    </row>
    <row r="4" spans="1:17" s="15" customFormat="1" ht="14.1" customHeight="1">
      <c r="A4" s="20" t="s">
        <v>10</v>
      </c>
      <c r="B4" s="20" t="s">
        <v>0</v>
      </c>
      <c r="C4" s="19" t="str">
        <f t="shared" si="0"/>
        <v>NON</v>
      </c>
      <c r="D4" s="20" t="s">
        <v>27</v>
      </c>
      <c r="E4" s="20" t="s">
        <v>0</v>
      </c>
      <c r="F4" s="19" t="str">
        <f>LEFT(VLOOKUP(D4,VotosSenadores,3,FALSE),3)</f>
        <v>OUI</v>
      </c>
      <c r="G4" s="20" t="s">
        <v>41</v>
      </c>
      <c r="H4" s="20" t="s">
        <v>0</v>
      </c>
      <c r="I4" s="19" t="str">
        <f t="shared" si="1"/>
        <v>OUI</v>
      </c>
      <c r="J4" s="20" t="s">
        <v>56</v>
      </c>
      <c r="K4" s="20" t="s">
        <v>0</v>
      </c>
      <c r="L4" s="19" t="str">
        <f>LEFT(VLOOKUP(J4,VotosSenadores,3,FALSE),3)</f>
        <v>NON</v>
      </c>
      <c r="M4" s="20"/>
      <c r="N4" s="20"/>
      <c r="O4" s="19"/>
    </row>
    <row r="5" spans="1:17" s="15" customFormat="1" ht="14.1" customHeight="1">
      <c r="A5" s="20" t="s">
        <v>11</v>
      </c>
      <c r="B5" s="20" t="s">
        <v>0</v>
      </c>
      <c r="C5" s="19" t="str">
        <f t="shared" si="0"/>
        <v>OUI</v>
      </c>
      <c r="D5" s="20" t="s">
        <v>28</v>
      </c>
      <c r="E5" s="20" t="s">
        <v>0</v>
      </c>
      <c r="F5" s="19" t="str">
        <f>LEFT(VLOOKUP(D5,VotosSenadores,3,FALSE),3)</f>
        <v>ABS</v>
      </c>
      <c r="G5" s="20" t="s">
        <v>42</v>
      </c>
      <c r="H5" s="20" t="s">
        <v>0</v>
      </c>
      <c r="I5" s="19" t="str">
        <f t="shared" si="1"/>
        <v>ABS</v>
      </c>
      <c r="J5" s="20" t="s">
        <v>57</v>
      </c>
      <c r="K5" s="20" t="s">
        <v>0</v>
      </c>
      <c r="L5" s="19" t="str">
        <f>LEFT(VLOOKUP(J5,VotosSenadores,3,FALSE),3)</f>
        <v>OUI</v>
      </c>
      <c r="M5" s="17"/>
      <c r="N5" s="14"/>
      <c r="O5" s="19"/>
    </row>
    <row r="6" spans="1:17" s="14" customFormat="1" ht="14.1" customHeight="1">
      <c r="A6" s="20" t="s">
        <v>12</v>
      </c>
      <c r="B6" s="20" t="s">
        <v>0</v>
      </c>
      <c r="C6" s="19" t="str">
        <f t="shared" si="0"/>
        <v>NON</v>
      </c>
      <c r="D6" s="20" t="s">
        <v>29</v>
      </c>
      <c r="E6" s="20" t="s">
        <v>0</v>
      </c>
      <c r="F6" s="19" t="str">
        <f>LEFT(VLOOKUP(D6,VotosSenadores,3,FALSE),3)</f>
        <v>OUI</v>
      </c>
      <c r="G6" s="20" t="s">
        <v>43</v>
      </c>
      <c r="H6" s="20" t="s">
        <v>0</v>
      </c>
      <c r="I6" s="19" t="str">
        <f t="shared" si="1"/>
        <v>OUI</v>
      </c>
      <c r="J6" s="17" t="s">
        <v>65</v>
      </c>
      <c r="L6" s="19"/>
      <c r="M6" s="20"/>
      <c r="N6" s="20"/>
      <c r="O6" s="19"/>
      <c r="P6" s="21" t="str">
        <f>IF(Configuration!A5="","",Configuration!A5)</f>
        <v/>
      </c>
      <c r="Q6" s="22" t="str">
        <f t="shared" ref="Q6:Q11" si="2">IF(P6="","",COUNTIF(Votos,P6))</f>
        <v/>
      </c>
    </row>
    <row r="7" spans="1:17" s="15" customFormat="1" ht="14.1" customHeight="1">
      <c r="A7" s="20" t="s">
        <v>13</v>
      </c>
      <c r="B7" s="20" t="s">
        <v>0</v>
      </c>
      <c r="C7" s="19" t="str">
        <f t="shared" si="0"/>
        <v>OUI</v>
      </c>
      <c r="D7" s="20" t="s">
        <v>30</v>
      </c>
      <c r="E7" s="20" t="s">
        <v>0</v>
      </c>
      <c r="F7" s="19" t="str">
        <f>LEFT(VLOOKUP(D7,VotosSenadores,3,FALSE),3)</f>
        <v>NON</v>
      </c>
      <c r="G7" s="20" t="s">
        <v>44</v>
      </c>
      <c r="H7" s="20" t="s">
        <v>0</v>
      </c>
      <c r="I7" s="19" t="str">
        <f t="shared" si="1"/>
        <v>NON</v>
      </c>
      <c r="J7" s="20" t="s">
        <v>58</v>
      </c>
      <c r="K7" s="20" t="s">
        <v>0</v>
      </c>
      <c r="L7" s="19" t="str">
        <f>LEFT(VLOOKUP(J7,VotosSenadores,3,FALSE),3)</f>
        <v>NON</v>
      </c>
      <c r="M7" s="20"/>
      <c r="N7" s="20"/>
      <c r="O7" s="19"/>
      <c r="P7" s="21" t="str">
        <f>IF(Configuration!A6="","",Configuration!A6)</f>
        <v/>
      </c>
      <c r="Q7" s="22" t="str">
        <f t="shared" si="2"/>
        <v/>
      </c>
    </row>
    <row r="8" spans="1:17" s="15" customFormat="1" ht="14.1" customHeight="1">
      <c r="A8" s="20" t="s">
        <v>14</v>
      </c>
      <c r="B8" s="20" t="s">
        <v>0</v>
      </c>
      <c r="C8" s="19" t="str">
        <f t="shared" si="0"/>
        <v>NON</v>
      </c>
      <c r="D8" s="17" t="s">
        <v>65</v>
      </c>
      <c r="E8" s="14"/>
      <c r="F8" s="18"/>
      <c r="G8" s="20" t="s">
        <v>45</v>
      </c>
      <c r="H8" s="20" t="s">
        <v>0</v>
      </c>
      <c r="I8" s="19" t="str">
        <f t="shared" si="1"/>
        <v>OUI</v>
      </c>
      <c r="J8" s="20" t="s">
        <v>59</v>
      </c>
      <c r="K8" s="20" t="s">
        <v>0</v>
      </c>
      <c r="L8" s="19" t="str">
        <f>LEFT(VLOOKUP(J8,VotosSenadores,3,FALSE),3)</f>
        <v>OUI</v>
      </c>
      <c r="M8" s="20"/>
      <c r="N8" s="20"/>
      <c r="O8" s="19"/>
      <c r="P8" s="21" t="str">
        <f>IF(Configuration!A7="","",Configuration!A7)</f>
        <v/>
      </c>
      <c r="Q8" s="22" t="str">
        <f t="shared" si="2"/>
        <v/>
      </c>
    </row>
    <row r="9" spans="1:17" s="15" customFormat="1" ht="14.1" customHeight="1">
      <c r="A9" s="20" t="s">
        <v>15</v>
      </c>
      <c r="B9" s="20" t="s">
        <v>0</v>
      </c>
      <c r="C9" s="19" t="str">
        <f t="shared" si="0"/>
        <v>OUI</v>
      </c>
      <c r="D9" s="20" t="s">
        <v>31</v>
      </c>
      <c r="E9" s="20" t="s">
        <v>0</v>
      </c>
      <c r="F9" s="19" t="str">
        <f>LEFT(VLOOKUP(D9,VotosSenadores,3,FALSE),3)</f>
        <v>OUI</v>
      </c>
      <c r="G9" s="17" t="s">
        <v>65</v>
      </c>
      <c r="H9" s="14"/>
      <c r="I9" s="18"/>
      <c r="J9" s="20" t="s">
        <v>60</v>
      </c>
      <c r="K9" s="20" t="s">
        <v>0</v>
      </c>
      <c r="L9" s="19" t="str">
        <f>LEFT(VLOOKUP(J9,VotosSenadores,3,FALSE),3)</f>
        <v>NON</v>
      </c>
      <c r="M9" s="17"/>
      <c r="N9" s="14"/>
      <c r="O9" s="19"/>
      <c r="P9" s="21" t="str">
        <f>IF(Configuration!A8="","",Configuration!A8)</f>
        <v/>
      </c>
      <c r="Q9" s="22" t="str">
        <f t="shared" si="2"/>
        <v/>
      </c>
    </row>
    <row r="10" spans="1:17" s="14" customFormat="1" ht="14.1" customHeight="1">
      <c r="A10" s="17" t="s">
        <v>65</v>
      </c>
      <c r="C10" s="19"/>
      <c r="D10" s="20" t="s">
        <v>32</v>
      </c>
      <c r="E10" s="20" t="s">
        <v>0</v>
      </c>
      <c r="F10" s="19" t="str">
        <f>LEFT(VLOOKUP(D10,VotosSenadores,3,FALSE),3)</f>
        <v>ABS</v>
      </c>
      <c r="G10" s="20" t="s">
        <v>46</v>
      </c>
      <c r="H10" s="20" t="s">
        <v>0</v>
      </c>
      <c r="I10" s="19" t="str">
        <f t="shared" ref="I10:I15" si="3">LEFT(VLOOKUP(G10,VotosSenadores,3,FALSE),3)</f>
        <v>ABS</v>
      </c>
      <c r="J10" s="17" t="s">
        <v>65</v>
      </c>
      <c r="L10" s="19"/>
      <c r="M10" s="20"/>
      <c r="N10" s="20"/>
      <c r="O10" s="19"/>
      <c r="P10" s="21" t="str">
        <f>IF(Configuration!A9="","",Configuration!A9)</f>
        <v/>
      </c>
      <c r="Q10" s="22" t="str">
        <f t="shared" si="2"/>
        <v/>
      </c>
    </row>
    <row r="11" spans="1:17" s="15" customFormat="1" ht="14.1" customHeight="1">
      <c r="A11" s="20" t="s">
        <v>16</v>
      </c>
      <c r="B11" s="20" t="s">
        <v>0</v>
      </c>
      <c r="C11" s="19" t="str">
        <f>LEFT(VLOOKUP(A11,VotosSenadores,3,FALSE),3)</f>
        <v>NON</v>
      </c>
      <c r="D11" s="20" t="s">
        <v>33</v>
      </c>
      <c r="E11" s="20" t="s">
        <v>0</v>
      </c>
      <c r="F11" s="19" t="str">
        <f>LEFT(VLOOKUP(D11,VotosSenadores,3,FALSE),3)</f>
        <v>OUI</v>
      </c>
      <c r="G11" s="20" t="s">
        <v>47</v>
      </c>
      <c r="H11" s="20" t="s">
        <v>0</v>
      </c>
      <c r="I11" s="19" t="str">
        <f t="shared" si="3"/>
        <v>OUI</v>
      </c>
      <c r="J11" s="20" t="s">
        <v>61</v>
      </c>
      <c r="K11" s="20" t="s">
        <v>0</v>
      </c>
      <c r="L11" s="19" t="str">
        <f>LEFT(VLOOKUP(J11,VotosSenadores,3,FALSE),3)</f>
        <v>OUI</v>
      </c>
      <c r="M11" s="20"/>
      <c r="N11" s="20"/>
      <c r="O11" s="19"/>
      <c r="P11" s="21" t="str">
        <f>IF(Configuration!A10="","",Configuration!A10)</f>
        <v/>
      </c>
      <c r="Q11" s="22" t="str">
        <f t="shared" si="2"/>
        <v/>
      </c>
    </row>
    <row r="12" spans="1:17" s="15" customFormat="1" ht="14.1" customHeight="1">
      <c r="A12" s="20" t="s">
        <v>17</v>
      </c>
      <c r="B12" s="20" t="s">
        <v>0</v>
      </c>
      <c r="C12" s="19" t="str">
        <f>LEFT(VLOOKUP(A12,VotosSenadores,3,FALSE),3)</f>
        <v>OUI</v>
      </c>
      <c r="D12" s="20" t="s">
        <v>34</v>
      </c>
      <c r="E12" s="20" t="s">
        <v>0</v>
      </c>
      <c r="F12" s="19" t="str">
        <f>LEFT(VLOOKUP(D12,VotosSenadores,3,FALSE),3)</f>
        <v>NON</v>
      </c>
      <c r="G12" s="20" t="s">
        <v>48</v>
      </c>
      <c r="H12" s="20" t="s">
        <v>0</v>
      </c>
      <c r="I12" s="19" t="str">
        <f t="shared" si="3"/>
        <v>NON</v>
      </c>
      <c r="J12" s="20" t="s">
        <v>62</v>
      </c>
      <c r="K12" s="20" t="s">
        <v>0</v>
      </c>
      <c r="L12" s="19" t="str">
        <f>LEFT(VLOOKUP(J12,VotosSenadores,3,FALSE),3)</f>
        <v>NON</v>
      </c>
      <c r="M12" s="20"/>
      <c r="N12" s="20"/>
      <c r="O12" s="19"/>
    </row>
    <row r="13" spans="1:17" s="15" customFormat="1" ht="14.1" customHeight="1">
      <c r="A13" s="20" t="s">
        <v>18</v>
      </c>
      <c r="B13" s="20" t="s">
        <v>0</v>
      </c>
      <c r="C13" s="19" t="str">
        <f>LEFT(VLOOKUP(A13,VotosSenadores,3,FALSE),3)</f>
        <v>NON</v>
      </c>
      <c r="D13" s="20" t="s">
        <v>35</v>
      </c>
      <c r="E13" s="20" t="s">
        <v>0</v>
      </c>
      <c r="F13" s="19" t="str">
        <f>LEFT(VLOOKUP(D13,VotosSenadores,3,FALSE),3)</f>
        <v>OUI</v>
      </c>
      <c r="G13" s="20" t="s">
        <v>49</v>
      </c>
      <c r="H13" s="20" t="s">
        <v>0</v>
      </c>
      <c r="I13" s="19" t="str">
        <f t="shared" si="3"/>
        <v>ABS</v>
      </c>
      <c r="J13" s="17"/>
      <c r="K13" s="14"/>
      <c r="L13" s="23"/>
      <c r="M13" s="20"/>
      <c r="N13" s="20"/>
      <c r="O13" s="19"/>
    </row>
    <row r="14" spans="1:17" s="15" customFormat="1" ht="14.1" customHeight="1">
      <c r="A14" s="20" t="s">
        <v>19</v>
      </c>
      <c r="B14" s="20" t="s">
        <v>0</v>
      </c>
      <c r="C14" s="19" t="str">
        <f>LEFT(VLOOKUP(A14,VotosSenadores,3,FALSE),3)</f>
        <v>OUI</v>
      </c>
      <c r="D14" s="17" t="s">
        <v>65</v>
      </c>
      <c r="E14" s="14"/>
      <c r="F14" s="19"/>
      <c r="G14" s="20" t="s">
        <v>50</v>
      </c>
      <c r="H14" s="20" t="s">
        <v>0</v>
      </c>
      <c r="I14" s="19" t="str">
        <f t="shared" si="3"/>
        <v>NON</v>
      </c>
      <c r="J14" s="44" t="s">
        <v>67</v>
      </c>
      <c r="K14" s="44"/>
      <c r="L14" s="24"/>
      <c r="N14" s="19"/>
      <c r="O14" s="19"/>
    </row>
    <row r="15" spans="1:17" s="15" customFormat="1" ht="14.1" customHeight="1">
      <c r="A15" s="20" t="s">
        <v>20</v>
      </c>
      <c r="B15" s="20" t="s">
        <v>0</v>
      </c>
      <c r="C15" s="19" t="str">
        <f>LEFT(VLOOKUP(A15,VotosSenadores,3,FALSE),3)</f>
        <v>NON</v>
      </c>
      <c r="D15" s="20" t="s">
        <v>36</v>
      </c>
      <c r="E15" s="20" t="s">
        <v>0</v>
      </c>
      <c r="F15" s="19" t="str">
        <f>LEFT(VLOOKUP(D15,VotosSenadores,3,FALSE),3)</f>
        <v>NON</v>
      </c>
      <c r="G15" s="20" t="s">
        <v>51</v>
      </c>
      <c r="H15" s="20" t="s">
        <v>0</v>
      </c>
      <c r="I15" s="19" t="str">
        <f t="shared" si="3"/>
        <v>OUI</v>
      </c>
      <c r="J15" s="25" t="str">
        <f>IF(Configuration!A2="","",Configuration!B2)</f>
        <v>OUI</v>
      </c>
      <c r="K15" s="26">
        <f t="shared" ref="K15:K21" si="4">IF(J15="","",COUNTIF(VotosDesc,J15))</f>
        <v>25</v>
      </c>
      <c r="M15" s="15" t="str">
        <f t="shared" ref="M15:M21" si="5">LEFT(J15,3)</f>
        <v>OUI</v>
      </c>
      <c r="N15" s="19"/>
      <c r="O15" s="19"/>
    </row>
    <row r="16" spans="1:17" s="15" customFormat="1" ht="14.1" customHeight="1">
      <c r="A16" s="17" t="s">
        <v>65</v>
      </c>
      <c r="B16" s="14"/>
      <c r="C16" s="19"/>
      <c r="D16" s="20" t="s">
        <v>37</v>
      </c>
      <c r="E16" s="20" t="s">
        <v>0</v>
      </c>
      <c r="F16" s="19" t="str">
        <f>LEFT(VLOOKUP(D16,VotosSenadores,3,FALSE),3)</f>
        <v>ABS</v>
      </c>
      <c r="G16" s="17" t="s">
        <v>65</v>
      </c>
      <c r="H16" s="14"/>
      <c r="I16" s="19"/>
      <c r="J16" s="27" t="str">
        <f>IF(Configuration!A3="","",Configuration!B3)</f>
        <v>NON</v>
      </c>
      <c r="K16" s="28">
        <f t="shared" si="4"/>
        <v>22</v>
      </c>
      <c r="M16" s="15" t="str">
        <f t="shared" si="5"/>
        <v>NON</v>
      </c>
      <c r="N16" s="19"/>
      <c r="O16" s="19"/>
    </row>
    <row r="17" spans="1:20" s="15" customFormat="1" ht="14.1" customHeight="1">
      <c r="A17" s="20" t="s">
        <v>21</v>
      </c>
      <c r="B17" s="20" t="s">
        <v>0</v>
      </c>
      <c r="C17" s="19" t="str">
        <f>LEFT(VLOOKUP(A17,VotosSenadores,3,FALSE),3)</f>
        <v>OUI</v>
      </c>
      <c r="D17" s="20" t="s">
        <v>38</v>
      </c>
      <c r="E17" s="20" t="s">
        <v>0</v>
      </c>
      <c r="F17" s="19" t="str">
        <f>LEFT(VLOOKUP(D17,VotosSenadores,3,FALSE),3)</f>
        <v>NON</v>
      </c>
      <c r="G17" s="20" t="s">
        <v>52</v>
      </c>
      <c r="H17" s="20" t="s">
        <v>0</v>
      </c>
      <c r="I17" s="19" t="str">
        <f>LEFT(VLOOKUP(G17,VotosSenadores,3,FALSE),3)</f>
        <v>NON</v>
      </c>
      <c r="J17" s="29" t="str">
        <f>IF(Configuration!A4="","",Configuration!B4)</f>
        <v>ABSTENTION</v>
      </c>
      <c r="K17" s="30">
        <f t="shared" si="4"/>
        <v>7</v>
      </c>
      <c r="M17" s="15" t="str">
        <f t="shared" si="5"/>
        <v>ABS</v>
      </c>
      <c r="N17" s="19"/>
      <c r="O17" s="19"/>
    </row>
    <row r="18" spans="1:20" s="15" customFormat="1" ht="14.1" customHeight="1">
      <c r="A18" s="20" t="s">
        <v>22</v>
      </c>
      <c r="B18" s="20" t="s">
        <v>0</v>
      </c>
      <c r="C18" s="19" t="str">
        <f>LEFT(VLOOKUP(A18,VotosSenadores,3,FALSE),3)</f>
        <v>NON</v>
      </c>
      <c r="D18" s="20" t="s">
        <v>39</v>
      </c>
      <c r="E18" s="20" t="s">
        <v>0</v>
      </c>
      <c r="F18" s="19" t="str">
        <f>LEFT(VLOOKUP(D18,VotosSenadores,3,FALSE),3)</f>
        <v>OUI</v>
      </c>
      <c r="G18" s="20" t="s">
        <v>53</v>
      </c>
      <c r="H18" s="20" t="s">
        <v>0</v>
      </c>
      <c r="I18" s="19" t="str">
        <f>LEFT(VLOOKUP(G18,VotosSenadores,3,FALSE),3)</f>
        <v>OUI</v>
      </c>
      <c r="J18" s="15" t="str">
        <f>IF(Configuration!A5="","",Configuration!B5)</f>
        <v/>
      </c>
      <c r="K18" s="15" t="str">
        <f t="shared" si="4"/>
        <v/>
      </c>
      <c r="M18" s="15" t="str">
        <f t="shared" si="5"/>
        <v/>
      </c>
    </row>
    <row r="19" spans="1:20" s="15" customFormat="1" ht="14.1" customHeight="1">
      <c r="A19" s="20" t="s">
        <v>23</v>
      </c>
      <c r="B19" s="20" t="s">
        <v>0</v>
      </c>
      <c r="C19" s="19" t="str">
        <f>LEFT(VLOOKUP(A19,VotosSenadores,3,FALSE),3)</f>
        <v>OUI</v>
      </c>
      <c r="D19" s="20"/>
      <c r="E19" s="20"/>
      <c r="F19" s="19"/>
      <c r="G19" s="20" t="s">
        <v>54</v>
      </c>
      <c r="H19" s="20" t="s">
        <v>0</v>
      </c>
      <c r="I19" s="19" t="str">
        <f>LEFT(VLOOKUP(G19,VotosSenadores,3,FALSE),3)</f>
        <v>NON</v>
      </c>
      <c r="J19" s="19" t="str">
        <f>IF(Configuration!A6="","",Configuration!B6)</f>
        <v/>
      </c>
      <c r="K19" s="19" t="str">
        <f t="shared" si="4"/>
        <v/>
      </c>
      <c r="L19" s="19"/>
      <c r="M19" s="15" t="str">
        <f t="shared" si="5"/>
        <v/>
      </c>
    </row>
    <row r="20" spans="1:20" s="15" customFormat="1" ht="14.1" customHeight="1">
      <c r="A20" s="20" t="s">
        <v>24</v>
      </c>
      <c r="B20" s="20" t="s">
        <v>0</v>
      </c>
      <c r="C20" s="19" t="str">
        <f>LEFT(VLOOKUP(A20,VotosSenadores,3,FALSE),3)</f>
        <v>ABS</v>
      </c>
      <c r="D20" s="20"/>
      <c r="E20" s="20"/>
      <c r="F20" s="19"/>
      <c r="G20" s="20"/>
      <c r="H20" s="20"/>
      <c r="I20" s="19"/>
      <c r="J20" s="19" t="str">
        <f>IF(Configuration!A7="","",Configuration!B7)</f>
        <v/>
      </c>
      <c r="K20" s="19" t="str">
        <f t="shared" si="4"/>
        <v/>
      </c>
      <c r="L20" s="19"/>
      <c r="M20" s="15" t="str">
        <f t="shared" si="5"/>
        <v/>
      </c>
    </row>
    <row r="21" spans="1:20" s="15" customFormat="1" ht="14.1" customHeight="1">
      <c r="A21" s="20" t="s">
        <v>25</v>
      </c>
      <c r="B21" s="20" t="s">
        <v>0</v>
      </c>
      <c r="C21" s="19" t="str">
        <f>LEFT(VLOOKUP(A21,VotosSenadores,3,FALSE),3)</f>
        <v>OUI</v>
      </c>
      <c r="D21" s="20"/>
      <c r="E21" s="20"/>
      <c r="F21" s="19"/>
      <c r="G21" s="20"/>
      <c r="H21" s="20"/>
      <c r="I21" s="19"/>
      <c r="J21" s="19" t="str">
        <f>IF(Configuration!A8="","",Configuration!B8)</f>
        <v/>
      </c>
      <c r="K21" s="19" t="str">
        <f t="shared" si="4"/>
        <v/>
      </c>
      <c r="L21" s="19"/>
      <c r="M21" s="15" t="str">
        <f t="shared" si="5"/>
        <v/>
      </c>
    </row>
    <row r="22" spans="1:20" s="15" customFormat="1" ht="14.1" customHeight="1">
      <c r="A22" s="17"/>
      <c r="B22" s="14"/>
      <c r="C22" s="19"/>
      <c r="D22" s="31"/>
      <c r="E22" s="14"/>
      <c r="F22" s="19"/>
      <c r="G22" s="31"/>
      <c r="H22" s="14"/>
      <c r="I22" s="19"/>
      <c r="J22" s="31"/>
      <c r="K22" s="14"/>
      <c r="L22" s="19"/>
    </row>
    <row r="23" spans="1:20" s="15" customFormat="1" ht="14.1" customHeight="1">
      <c r="A23" s="20"/>
      <c r="B23" s="20"/>
      <c r="C23" s="19"/>
      <c r="D23" s="20"/>
      <c r="E23" s="20"/>
      <c r="F23" s="19"/>
      <c r="G23" s="20"/>
      <c r="H23" s="20"/>
      <c r="I23" s="19"/>
      <c r="J23" s="20"/>
      <c r="K23" s="20"/>
      <c r="L23" s="19"/>
    </row>
    <row r="24" spans="1:20" s="15" customFormat="1" ht="14.1" customHeight="1">
      <c r="A24" s="20"/>
      <c r="B24" s="20"/>
      <c r="C24" s="19"/>
      <c r="D24" s="20"/>
      <c r="E24" s="20"/>
      <c r="F24" s="19"/>
      <c r="G24" s="20"/>
      <c r="H24" s="20"/>
      <c r="I24" s="19"/>
      <c r="J24" s="20"/>
      <c r="K24" s="20"/>
      <c r="L24" s="19"/>
    </row>
    <row r="25" spans="1:20" s="15" customFormat="1" ht="14.1" customHeight="1">
      <c r="A25" s="20"/>
      <c r="B25" s="20"/>
      <c r="C25" s="19"/>
      <c r="D25" s="20"/>
      <c r="E25" s="20"/>
      <c r="F25" s="19"/>
      <c r="G25" s="20"/>
      <c r="H25" s="20"/>
      <c r="I25" s="19"/>
      <c r="J25" s="20"/>
      <c r="K25" s="20"/>
      <c r="L25" s="19"/>
    </row>
    <row r="26" spans="1:20" s="15" customFormat="1" ht="14.1" customHeight="1">
      <c r="M26" s="19"/>
      <c r="N26" s="19"/>
      <c r="O26" s="19"/>
    </row>
    <row r="27" spans="1:20" s="15" customFormat="1" ht="14.1" customHeight="1">
      <c r="M27" s="19"/>
      <c r="N27" s="19"/>
      <c r="O27" s="19"/>
    </row>
    <row r="28" spans="1:20" s="15" customFormat="1" ht="14.1" customHeight="1">
      <c r="M28" s="19"/>
      <c r="N28" s="19"/>
      <c r="O28" s="19"/>
    </row>
    <row r="29" spans="1:20" s="15" customFormat="1" ht="14.1" customHeight="1">
      <c r="M29" s="19"/>
      <c r="N29" s="19"/>
      <c r="O29" s="19"/>
    </row>
    <row r="30" spans="1:20" s="32" customFormat="1" ht="14.1" customHeight="1">
      <c r="A30" s="15"/>
      <c r="B30" s="15"/>
      <c r="C30" s="18"/>
      <c r="M30" s="18"/>
      <c r="N30" s="18"/>
      <c r="O30" s="18"/>
      <c r="P30" s="15"/>
      <c r="Q30" s="15"/>
      <c r="R30" s="15"/>
      <c r="S30" s="15"/>
      <c r="T30" s="15"/>
    </row>
    <row r="31" spans="1:20" ht="14.1" customHeight="1"/>
    <row r="32" spans="1:20" ht="14.1" customHeight="1"/>
    <row r="33" ht="14.1" customHeight="1"/>
    <row r="34" ht="14.1" customHeight="1"/>
    <row r="35" ht="14.1" customHeight="1"/>
    <row r="36" ht="14.1" customHeight="1"/>
    <row r="37" ht="14.1" customHeight="1"/>
    <row r="38" ht="14.1" customHeight="1"/>
    <row r="39" ht="14.1" customHeight="1"/>
    <row r="40" ht="14.1" customHeight="1"/>
  </sheetData>
  <mergeCells count="2">
    <mergeCell ref="A1:O1"/>
    <mergeCell ref="J14:K14"/>
  </mergeCells>
  <conditionalFormatting sqref="A3">
    <cfRule type="expression" dxfId="142" priority="515">
      <formula>C3&lt;&gt;""</formula>
    </cfRule>
  </conditionalFormatting>
  <conditionalFormatting sqref="B3">
    <cfRule type="expression" dxfId="141" priority="482">
      <formula>C3&lt;&gt;""</formula>
    </cfRule>
  </conditionalFormatting>
  <conditionalFormatting sqref="G17">
    <cfRule type="expression" dxfId="140" priority="165">
      <formula>I17&lt;&gt;""</formula>
    </cfRule>
  </conditionalFormatting>
  <conditionalFormatting sqref="H20">
    <cfRule type="expression" dxfId="139" priority="158">
      <formula>I20&lt;&gt;""</formula>
    </cfRule>
  </conditionalFormatting>
  <conditionalFormatting sqref="D20:D21">
    <cfRule type="expression" dxfId="138" priority="462">
      <formula>F20&lt;&gt;""</formula>
    </cfRule>
  </conditionalFormatting>
  <conditionalFormatting sqref="D23:D25">
    <cfRule type="expression" dxfId="137" priority="461">
      <formula>F23&lt;&gt;""</formula>
    </cfRule>
  </conditionalFormatting>
  <conditionalFormatting sqref="G21">
    <cfRule type="expression" dxfId="136" priority="456">
      <formula>I21&lt;&gt;""</formula>
    </cfRule>
  </conditionalFormatting>
  <conditionalFormatting sqref="G23:G25">
    <cfRule type="expression" dxfId="135" priority="455">
      <formula>I23&lt;&gt;""</formula>
    </cfRule>
  </conditionalFormatting>
  <conditionalFormatting sqref="J23:J25">
    <cfRule type="expression" dxfId="134" priority="449">
      <formula>L23&lt;&gt;""</formula>
    </cfRule>
  </conditionalFormatting>
  <conditionalFormatting sqref="M12:M13">
    <cfRule type="expression" dxfId="133" priority="446">
      <formula>O12&lt;&gt;""</formula>
    </cfRule>
  </conditionalFormatting>
  <conditionalFormatting sqref="E20:E21">
    <cfRule type="expression" dxfId="132" priority="442">
      <formula>F20&lt;&gt;""</formula>
    </cfRule>
  </conditionalFormatting>
  <conditionalFormatting sqref="E23:E25">
    <cfRule type="expression" dxfId="131" priority="441">
      <formula>F23&lt;&gt;""</formula>
    </cfRule>
  </conditionalFormatting>
  <conditionalFormatting sqref="H21">
    <cfRule type="expression" dxfId="130" priority="436">
      <formula>I21&lt;&gt;""</formula>
    </cfRule>
  </conditionalFormatting>
  <conditionalFormatting sqref="H23:H25">
    <cfRule type="expression" dxfId="129" priority="435">
      <formula>I23&lt;&gt;""</formula>
    </cfRule>
  </conditionalFormatting>
  <conditionalFormatting sqref="K23:K25">
    <cfRule type="expression" dxfId="128" priority="429">
      <formula>L23&lt;&gt;""</formula>
    </cfRule>
  </conditionalFormatting>
  <conditionalFormatting sqref="B9">
    <cfRule type="expression" dxfId="127" priority="396">
      <formula>C9&lt;&gt;""</formula>
    </cfRule>
  </conditionalFormatting>
  <conditionalFormatting sqref="N12:N13">
    <cfRule type="expression" dxfId="126" priority="426">
      <formula>O12&lt;&gt;""</formula>
    </cfRule>
  </conditionalFormatting>
  <conditionalFormatting sqref="A4">
    <cfRule type="expression" dxfId="125" priority="425">
      <formula>C4&lt;&gt;""</formula>
    </cfRule>
  </conditionalFormatting>
  <conditionalFormatting sqref="A5">
    <cfRule type="expression" dxfId="124" priority="424">
      <formula>C5&lt;&gt;""</formula>
    </cfRule>
  </conditionalFormatting>
  <conditionalFormatting sqref="B4">
    <cfRule type="expression" dxfId="123" priority="423">
      <formula>C4&lt;&gt;""</formula>
    </cfRule>
  </conditionalFormatting>
  <conditionalFormatting sqref="B5">
    <cfRule type="expression" dxfId="122" priority="422">
      <formula>C5&lt;&gt;""</formula>
    </cfRule>
  </conditionalFormatting>
  <conditionalFormatting sqref="A6">
    <cfRule type="expression" dxfId="121" priority="415">
      <formula>C6&lt;&gt;""</formula>
    </cfRule>
  </conditionalFormatting>
  <conditionalFormatting sqref="B6">
    <cfRule type="expression" dxfId="120" priority="414">
      <formula>C6&lt;&gt;""</formula>
    </cfRule>
  </conditionalFormatting>
  <conditionalFormatting sqref="A7">
    <cfRule type="expression" dxfId="119" priority="409">
      <formula>C7&lt;&gt;""</formula>
    </cfRule>
  </conditionalFormatting>
  <conditionalFormatting sqref="B7">
    <cfRule type="expression" dxfId="118" priority="408">
      <formula>C7&lt;&gt;""</formula>
    </cfRule>
  </conditionalFormatting>
  <conditionalFormatting sqref="A8">
    <cfRule type="expression" dxfId="117" priority="403">
      <formula>C8&lt;&gt;""</formula>
    </cfRule>
  </conditionalFormatting>
  <conditionalFormatting sqref="B8">
    <cfRule type="expression" dxfId="116" priority="402">
      <formula>C8&lt;&gt;""</formula>
    </cfRule>
  </conditionalFormatting>
  <conditionalFormatting sqref="A9">
    <cfRule type="expression" dxfId="115" priority="397">
      <formula>C9&lt;&gt;""</formula>
    </cfRule>
  </conditionalFormatting>
  <conditionalFormatting sqref="A11">
    <cfRule type="expression" dxfId="114" priority="395">
      <formula>C11&lt;&gt;""</formula>
    </cfRule>
  </conditionalFormatting>
  <conditionalFormatting sqref="B11">
    <cfRule type="expression" dxfId="113" priority="394">
      <formula>C11&lt;&gt;""</formula>
    </cfRule>
  </conditionalFormatting>
  <conditionalFormatting sqref="A12">
    <cfRule type="expression" dxfId="112" priority="389">
      <formula>C12&lt;&gt;""</formula>
    </cfRule>
  </conditionalFormatting>
  <conditionalFormatting sqref="B12">
    <cfRule type="expression" dxfId="111" priority="388">
      <formula>C12&lt;&gt;""</formula>
    </cfRule>
  </conditionalFormatting>
  <conditionalFormatting sqref="A13">
    <cfRule type="expression" dxfId="110" priority="383">
      <formula>C13&lt;&gt;""</formula>
    </cfRule>
  </conditionalFormatting>
  <conditionalFormatting sqref="B13">
    <cfRule type="expression" dxfId="109" priority="382">
      <formula>C13&lt;&gt;""</formula>
    </cfRule>
  </conditionalFormatting>
  <conditionalFormatting sqref="A14">
    <cfRule type="expression" dxfId="108" priority="377">
      <formula>C14&lt;&gt;""</formula>
    </cfRule>
  </conditionalFormatting>
  <conditionalFormatting sqref="B14">
    <cfRule type="expression" dxfId="107" priority="376">
      <formula>C14&lt;&gt;""</formula>
    </cfRule>
  </conditionalFormatting>
  <conditionalFormatting sqref="A15">
    <cfRule type="expression" dxfId="106" priority="375">
      <formula>C15&lt;&gt;""</formula>
    </cfRule>
  </conditionalFormatting>
  <conditionalFormatting sqref="B15">
    <cfRule type="expression" dxfId="105" priority="374">
      <formula>C15&lt;&gt;""</formula>
    </cfRule>
  </conditionalFormatting>
  <conditionalFormatting sqref="A17">
    <cfRule type="expression" dxfId="104" priority="369">
      <formula>C17&lt;&gt;""</formula>
    </cfRule>
  </conditionalFormatting>
  <conditionalFormatting sqref="B17">
    <cfRule type="expression" dxfId="103" priority="368">
      <formula>C17&lt;&gt;""</formula>
    </cfRule>
  </conditionalFormatting>
  <conditionalFormatting sqref="A18">
    <cfRule type="expression" dxfId="102" priority="363">
      <formula>C18&lt;&gt;""</formula>
    </cfRule>
  </conditionalFormatting>
  <conditionalFormatting sqref="B18">
    <cfRule type="expression" dxfId="101" priority="362">
      <formula>C18&lt;&gt;""</formula>
    </cfRule>
  </conditionalFormatting>
  <conditionalFormatting sqref="A19">
    <cfRule type="expression" dxfId="100" priority="357">
      <formula>C19&lt;&gt;""</formula>
    </cfRule>
  </conditionalFormatting>
  <conditionalFormatting sqref="B19">
    <cfRule type="expression" dxfId="99" priority="356">
      <formula>C19&lt;&gt;""</formula>
    </cfRule>
  </conditionalFormatting>
  <conditionalFormatting sqref="A20">
    <cfRule type="expression" dxfId="98" priority="351">
      <formula>C20&lt;&gt;""</formula>
    </cfRule>
  </conditionalFormatting>
  <conditionalFormatting sqref="B20">
    <cfRule type="expression" dxfId="97" priority="350">
      <formula>C20&lt;&gt;""</formula>
    </cfRule>
  </conditionalFormatting>
  <conditionalFormatting sqref="A21">
    <cfRule type="expression" dxfId="96" priority="349">
      <formula>C21&lt;&gt;""</formula>
    </cfRule>
  </conditionalFormatting>
  <conditionalFormatting sqref="B21">
    <cfRule type="expression" dxfId="95" priority="348">
      <formula>C21&lt;&gt;""</formula>
    </cfRule>
  </conditionalFormatting>
  <conditionalFormatting sqref="A23">
    <cfRule type="expression" dxfId="94" priority="343">
      <formula>C23&lt;&gt;""</formula>
    </cfRule>
  </conditionalFormatting>
  <conditionalFormatting sqref="B23">
    <cfRule type="expression" dxfId="93" priority="342">
      <formula>C23&lt;&gt;""</formula>
    </cfRule>
  </conditionalFormatting>
  <conditionalFormatting sqref="A24">
    <cfRule type="expression" dxfId="92" priority="337">
      <formula>C24&lt;&gt;""</formula>
    </cfRule>
  </conditionalFormatting>
  <conditionalFormatting sqref="B24">
    <cfRule type="expression" dxfId="91" priority="336">
      <formula>C24&lt;&gt;""</formula>
    </cfRule>
  </conditionalFormatting>
  <conditionalFormatting sqref="A25">
    <cfRule type="expression" dxfId="90" priority="331">
      <formula>C25&lt;&gt;""</formula>
    </cfRule>
  </conditionalFormatting>
  <conditionalFormatting sqref="B25">
    <cfRule type="expression" dxfId="89" priority="330">
      <formula>C25&lt;&gt;""</formula>
    </cfRule>
  </conditionalFormatting>
  <conditionalFormatting sqref="D3">
    <cfRule type="expression" dxfId="88" priority="325">
      <formula>F3&lt;&gt;""</formula>
    </cfRule>
  </conditionalFormatting>
  <conditionalFormatting sqref="E3">
    <cfRule type="expression" dxfId="87" priority="324">
      <formula>F3&lt;&gt;""</formula>
    </cfRule>
  </conditionalFormatting>
  <conditionalFormatting sqref="D4">
    <cfRule type="expression" dxfId="86" priority="323">
      <formula>F4&lt;&gt;""</formula>
    </cfRule>
  </conditionalFormatting>
  <conditionalFormatting sqref="D5">
    <cfRule type="expression" dxfId="85" priority="322">
      <formula>F5&lt;&gt;""</formula>
    </cfRule>
  </conditionalFormatting>
  <conditionalFormatting sqref="E4">
    <cfRule type="expression" dxfId="84" priority="321">
      <formula>F4&lt;&gt;""</formula>
    </cfRule>
  </conditionalFormatting>
  <conditionalFormatting sqref="E5">
    <cfRule type="expression" dxfId="83" priority="320">
      <formula>F5&lt;&gt;""</formula>
    </cfRule>
  </conditionalFormatting>
  <conditionalFormatting sqref="E6">
    <cfRule type="expression" dxfId="82" priority="314">
      <formula>F6&lt;&gt;""</formula>
    </cfRule>
  </conditionalFormatting>
  <conditionalFormatting sqref="E7">
    <cfRule type="expression" dxfId="81" priority="308">
      <formula>F7&lt;&gt;""</formula>
    </cfRule>
  </conditionalFormatting>
  <conditionalFormatting sqref="D19">
    <cfRule type="expression" dxfId="80" priority="205">
      <formula>F19&lt;&gt;""</formula>
    </cfRule>
  </conditionalFormatting>
  <conditionalFormatting sqref="E9">
    <cfRule type="expression" dxfId="79" priority="225">
      <formula>F9&lt;&gt;""</formula>
    </cfRule>
  </conditionalFormatting>
  <conditionalFormatting sqref="G3">
    <cfRule type="expression" dxfId="78" priority="203">
      <formula>I3&lt;&gt;""</formula>
    </cfRule>
  </conditionalFormatting>
  <conditionalFormatting sqref="E10">
    <cfRule type="expression" dxfId="77" priority="222">
      <formula>F10&lt;&gt;""</formula>
    </cfRule>
  </conditionalFormatting>
  <conditionalFormatting sqref="E11">
    <cfRule type="expression" dxfId="76" priority="221">
      <formula>F11&lt;&gt;""</formula>
    </cfRule>
  </conditionalFormatting>
  <conditionalFormatting sqref="E12">
    <cfRule type="expression" dxfId="75" priority="219">
      <formula>F12&lt;&gt;""</formula>
    </cfRule>
  </conditionalFormatting>
  <conditionalFormatting sqref="G4">
    <cfRule type="expression" dxfId="74" priority="201">
      <formula>I4&lt;&gt;""</formula>
    </cfRule>
  </conditionalFormatting>
  <conditionalFormatting sqref="E13">
    <cfRule type="expression" dxfId="73" priority="217">
      <formula>F13&lt;&gt;""</formula>
    </cfRule>
  </conditionalFormatting>
  <conditionalFormatting sqref="G6">
    <cfRule type="expression" dxfId="72" priority="197">
      <formula>I6&lt;&gt;""</formula>
    </cfRule>
  </conditionalFormatting>
  <conditionalFormatting sqref="E15">
    <cfRule type="expression" dxfId="71" priority="212">
      <formula>F15&lt;&gt;""</formula>
    </cfRule>
  </conditionalFormatting>
  <conditionalFormatting sqref="G7">
    <cfRule type="expression" dxfId="70" priority="195">
      <formula>I7&lt;&gt;""</formula>
    </cfRule>
  </conditionalFormatting>
  <conditionalFormatting sqref="E16">
    <cfRule type="expression" dxfId="69" priority="209">
      <formula>F16&lt;&gt;""</formula>
    </cfRule>
  </conditionalFormatting>
  <conditionalFormatting sqref="E17">
    <cfRule type="expression" dxfId="68" priority="208">
      <formula>F17&lt;&gt;""</formula>
    </cfRule>
  </conditionalFormatting>
  <conditionalFormatting sqref="E18">
    <cfRule type="expression" dxfId="67" priority="206">
      <formula>F18&lt;&gt;""</formula>
    </cfRule>
  </conditionalFormatting>
  <conditionalFormatting sqref="E19">
    <cfRule type="expression" dxfId="66" priority="204">
      <formula>F19&lt;&gt;""</formula>
    </cfRule>
  </conditionalFormatting>
  <conditionalFormatting sqref="H3">
    <cfRule type="expression" dxfId="65" priority="202">
      <formula>I3&lt;&gt;""</formula>
    </cfRule>
  </conditionalFormatting>
  <conditionalFormatting sqref="G5">
    <cfRule type="expression" dxfId="64" priority="200">
      <formula>I5&lt;&gt;""</formula>
    </cfRule>
  </conditionalFormatting>
  <conditionalFormatting sqref="H4">
    <cfRule type="expression" dxfId="63" priority="199">
      <formula>I4&lt;&gt;""</formula>
    </cfRule>
  </conditionalFormatting>
  <conditionalFormatting sqref="H5">
    <cfRule type="expression" dxfId="62" priority="198">
      <formula>I5&lt;&gt;""</formula>
    </cfRule>
  </conditionalFormatting>
  <conditionalFormatting sqref="H6">
    <cfRule type="expression" dxfId="61" priority="196">
      <formula>I6&lt;&gt;""</formula>
    </cfRule>
  </conditionalFormatting>
  <conditionalFormatting sqref="H7">
    <cfRule type="expression" dxfId="60" priority="194">
      <formula>I7&lt;&gt;""</formula>
    </cfRule>
  </conditionalFormatting>
  <conditionalFormatting sqref="G8">
    <cfRule type="expression" dxfId="59" priority="190">
      <formula>I8&lt;&gt;""</formula>
    </cfRule>
  </conditionalFormatting>
  <conditionalFormatting sqref="H8">
    <cfRule type="expression" dxfId="58" priority="189">
      <formula>I8&lt;&gt;""</formula>
    </cfRule>
  </conditionalFormatting>
  <conditionalFormatting sqref="H10">
    <cfRule type="expression" dxfId="57" priority="183">
      <formula>I10&lt;&gt;""</formula>
    </cfRule>
  </conditionalFormatting>
  <conditionalFormatting sqref="H11">
    <cfRule type="expression" dxfId="56" priority="180">
      <formula>I11&lt;&gt;""</formula>
    </cfRule>
  </conditionalFormatting>
  <conditionalFormatting sqref="H12">
    <cfRule type="expression" dxfId="55" priority="179">
      <formula>I12&lt;&gt;""</formula>
    </cfRule>
  </conditionalFormatting>
  <conditionalFormatting sqref="H13">
    <cfRule type="expression" dxfId="54" priority="177">
      <formula>I13&lt;&gt;""</formula>
    </cfRule>
  </conditionalFormatting>
  <conditionalFormatting sqref="H14">
    <cfRule type="expression" dxfId="53" priority="175">
      <formula>I14&lt;&gt;""</formula>
    </cfRule>
  </conditionalFormatting>
  <conditionalFormatting sqref="G20">
    <cfRule type="expression" dxfId="52" priority="159">
      <formula>I20&lt;&gt;""</formula>
    </cfRule>
  </conditionalFormatting>
  <conditionalFormatting sqref="H15">
    <cfRule type="expression" dxfId="51" priority="170">
      <formula>I15&lt;&gt;""</formula>
    </cfRule>
  </conditionalFormatting>
  <conditionalFormatting sqref="H17">
    <cfRule type="expression" dxfId="50" priority="164">
      <formula>I17&lt;&gt;""</formula>
    </cfRule>
  </conditionalFormatting>
  <conditionalFormatting sqref="G18">
    <cfRule type="expression" dxfId="49" priority="163">
      <formula>I18&lt;&gt;""</formula>
    </cfRule>
  </conditionalFormatting>
  <conditionalFormatting sqref="G19">
    <cfRule type="expression" dxfId="48" priority="162">
      <formula>I19&lt;&gt;""</formula>
    </cfRule>
  </conditionalFormatting>
  <conditionalFormatting sqref="H18">
    <cfRule type="expression" dxfId="47" priority="161">
      <formula>I18&lt;&gt;""</formula>
    </cfRule>
  </conditionalFormatting>
  <conditionalFormatting sqref="H19">
    <cfRule type="expression" dxfId="46" priority="160">
      <formula>I19&lt;&gt;""</formula>
    </cfRule>
  </conditionalFormatting>
  <conditionalFormatting sqref="J3">
    <cfRule type="expression" dxfId="45" priority="153">
      <formula>L3&lt;&gt;""</formula>
    </cfRule>
  </conditionalFormatting>
  <conditionalFormatting sqref="K3">
    <cfRule type="expression" dxfId="44" priority="152">
      <formula>L3&lt;&gt;""</formula>
    </cfRule>
  </conditionalFormatting>
  <conditionalFormatting sqref="K4">
    <cfRule type="expression" dxfId="43" priority="149">
      <formula>L4&lt;&gt;""</formula>
    </cfRule>
  </conditionalFormatting>
  <conditionalFormatting sqref="K5">
    <cfRule type="expression" dxfId="42" priority="148">
      <formula>L5&lt;&gt;""</formula>
    </cfRule>
  </conditionalFormatting>
  <conditionalFormatting sqref="J7">
    <cfRule type="expression" dxfId="41" priority="141">
      <formula>L7&lt;&gt;""</formula>
    </cfRule>
  </conditionalFormatting>
  <conditionalFormatting sqref="K7">
    <cfRule type="expression" dxfId="40" priority="140">
      <formula>L7&lt;&gt;""</formula>
    </cfRule>
  </conditionalFormatting>
  <conditionalFormatting sqref="K8">
    <cfRule type="expression" dxfId="39" priority="137">
      <formula>L8&lt;&gt;""</formula>
    </cfRule>
  </conditionalFormatting>
  <conditionalFormatting sqref="K9">
    <cfRule type="expression" dxfId="38" priority="136">
      <formula>L9&lt;&gt;""</formula>
    </cfRule>
  </conditionalFormatting>
  <conditionalFormatting sqref="K11">
    <cfRule type="expression" dxfId="37" priority="134">
      <formula>L11&lt;&gt;""</formula>
    </cfRule>
  </conditionalFormatting>
  <conditionalFormatting sqref="K12">
    <cfRule type="expression" dxfId="36" priority="131">
      <formula>L12&lt;&gt;""</formula>
    </cfRule>
  </conditionalFormatting>
  <conditionalFormatting sqref="M3">
    <cfRule type="expression" dxfId="35" priority="50">
      <formula>O3&lt;&gt;""</formula>
    </cfRule>
  </conditionalFormatting>
  <conditionalFormatting sqref="N3">
    <cfRule type="expression" dxfId="34" priority="49">
      <formula>O3&lt;&gt;""</formula>
    </cfRule>
  </conditionalFormatting>
  <conditionalFormatting sqref="M4">
    <cfRule type="expression" dxfId="33" priority="48">
      <formula>O4&lt;&gt;""</formula>
    </cfRule>
  </conditionalFormatting>
  <conditionalFormatting sqref="N4">
    <cfRule type="expression" dxfId="32" priority="47">
      <formula>O4&lt;&gt;""</formula>
    </cfRule>
  </conditionalFormatting>
  <conditionalFormatting sqref="M6">
    <cfRule type="expression" dxfId="31" priority="43">
      <formula>O6&lt;&gt;""</formula>
    </cfRule>
  </conditionalFormatting>
  <conditionalFormatting sqref="N6">
    <cfRule type="expression" dxfId="30" priority="42">
      <formula>O6&lt;&gt;""</formula>
    </cfRule>
  </conditionalFormatting>
  <conditionalFormatting sqref="M7">
    <cfRule type="expression" dxfId="29" priority="41">
      <formula>O7&lt;&gt;""</formula>
    </cfRule>
  </conditionalFormatting>
  <conditionalFormatting sqref="M8">
    <cfRule type="expression" dxfId="28" priority="40">
      <formula>O8&lt;&gt;""</formula>
    </cfRule>
  </conditionalFormatting>
  <conditionalFormatting sqref="N7">
    <cfRule type="expression" dxfId="27" priority="39">
      <formula>O7&lt;&gt;""</formula>
    </cfRule>
  </conditionalFormatting>
  <conditionalFormatting sqref="N8">
    <cfRule type="expression" dxfId="26" priority="38">
      <formula>O8&lt;&gt;""</formula>
    </cfRule>
  </conditionalFormatting>
  <conditionalFormatting sqref="M10">
    <cfRule type="expression" dxfId="25" priority="28">
      <formula>O10&lt;&gt;""</formula>
    </cfRule>
  </conditionalFormatting>
  <conditionalFormatting sqref="N10">
    <cfRule type="expression" dxfId="24" priority="27">
      <formula>O10&lt;&gt;""</formula>
    </cfRule>
  </conditionalFormatting>
  <conditionalFormatting sqref="M11">
    <cfRule type="expression" dxfId="23" priority="26">
      <formula>O11&lt;&gt;""</formula>
    </cfRule>
  </conditionalFormatting>
  <conditionalFormatting sqref="N11">
    <cfRule type="expression" dxfId="22" priority="25">
      <formula>O11&lt;&gt;""</formula>
    </cfRule>
  </conditionalFormatting>
  <conditionalFormatting sqref="D9">
    <cfRule type="expression" dxfId="21" priority="21">
      <formula>F9&lt;&gt;""</formula>
    </cfRule>
  </conditionalFormatting>
  <conditionalFormatting sqref="D10">
    <cfRule type="expression" dxfId="20" priority="20">
      <formula>F10&lt;&gt;""</formula>
    </cfRule>
  </conditionalFormatting>
  <conditionalFormatting sqref="D11">
    <cfRule type="expression" dxfId="19" priority="19">
      <formula>F11&lt;&gt;""</formula>
    </cfRule>
  </conditionalFormatting>
  <conditionalFormatting sqref="D12">
    <cfRule type="expression" dxfId="18" priority="18">
      <formula>F12&lt;&gt;""</formula>
    </cfRule>
  </conditionalFormatting>
  <conditionalFormatting sqref="D13">
    <cfRule type="expression" dxfId="17" priority="17">
      <formula>F13&lt;&gt;""</formula>
    </cfRule>
  </conditionalFormatting>
  <conditionalFormatting sqref="D15">
    <cfRule type="expression" dxfId="16" priority="16">
      <formula>F15&lt;&gt;""</formula>
    </cfRule>
  </conditionalFormatting>
  <conditionalFormatting sqref="D16">
    <cfRule type="expression" dxfId="15" priority="15">
      <formula>F16&lt;&gt;""</formula>
    </cfRule>
  </conditionalFormatting>
  <conditionalFormatting sqref="D17">
    <cfRule type="expression" dxfId="14" priority="14">
      <formula>F17&lt;&gt;""</formula>
    </cfRule>
  </conditionalFormatting>
  <conditionalFormatting sqref="D18">
    <cfRule type="expression" dxfId="13" priority="13">
      <formula>F18&lt;&gt;""</formula>
    </cfRule>
  </conditionalFormatting>
  <conditionalFormatting sqref="G10:G15">
    <cfRule type="expression" dxfId="12" priority="12">
      <formula>I10&lt;&gt;""</formula>
    </cfRule>
  </conditionalFormatting>
  <conditionalFormatting sqref="D6">
    <cfRule type="expression" dxfId="11" priority="11">
      <formula>F6&lt;&gt;""</formula>
    </cfRule>
  </conditionalFormatting>
  <conditionalFormatting sqref="D7">
    <cfRule type="expression" dxfId="10" priority="10">
      <formula>F7&lt;&gt;""</formula>
    </cfRule>
  </conditionalFormatting>
  <conditionalFormatting sqref="J4">
    <cfRule type="expression" dxfId="9" priority="9">
      <formula>L4&lt;&gt;""</formula>
    </cfRule>
  </conditionalFormatting>
  <conditionalFormatting sqref="J5">
    <cfRule type="expression" dxfId="8" priority="8">
      <formula>L5&lt;&gt;""</formula>
    </cfRule>
  </conditionalFormatting>
  <conditionalFormatting sqref="J8">
    <cfRule type="expression" dxfId="7" priority="7">
      <formula>L8&lt;&gt;""</formula>
    </cfRule>
  </conditionalFormatting>
  <conditionalFormatting sqref="J9">
    <cfRule type="expression" dxfId="6" priority="6">
      <formula>L9&lt;&gt;""</formula>
    </cfRule>
  </conditionalFormatting>
  <conditionalFormatting sqref="J11">
    <cfRule type="expression" dxfId="5" priority="5">
      <formula>L11&lt;&gt;""</formula>
    </cfRule>
  </conditionalFormatting>
  <conditionalFormatting sqref="J12">
    <cfRule type="expression" dxfId="4" priority="4">
      <formula>L12&lt;&gt;""</formula>
    </cfRule>
  </conditionalFormatting>
  <conditionalFormatting sqref="N15:O17 L23:L25 J19:L21 O12:O13 C4:C5 F19:F21 F23:F25 I21 I23:I25 M27:O29">
    <cfRule type="cellIs" dxfId="3" priority="643" operator="equal">
      <formula>$J$15</formula>
    </cfRule>
  </conditionalFormatting>
  <dataValidations count="1">
    <dataValidation showInputMessage="1" showErrorMessage="1" sqref="C3:C25 L22:L25 F3:F7 I3:I8 O2:O13 I10:I25 F9:F25 L2:L13 N14:O17 J19:L21 M26:O29" xr:uid="{00000000-0002-0000-0100-000000000000}"/>
  </dataValidations>
  <pageMargins left="0.511811024" right="0.511811024" top="0.78740157499999996" bottom="0.78740157499999996" header="0.31496062000000002" footer="0.31496062000000002"/>
  <pageSetup paperSize="9" orientation="portrait" r:id="rId1"/>
  <extLst>
    <ext xmlns:x14="http://schemas.microsoft.com/office/spreadsheetml/2009/9/main" uri="{78C0D931-6437-407d-A8EE-F0AAD7539E65}">
      <x14:conditionalFormattings>
        <x14:conditionalFormatting xmlns:xm="http://schemas.microsoft.com/office/excel/2006/main">
          <x14:cfRule type="beginsWith" priority="653" operator="beginsWith" id="{96525C6C-246A-464F-BD42-9FC7624BAA7E}">
            <xm:f>LEFT(C2,LEN($M$15))=$M$15</xm:f>
            <xm:f>$M$15</xm:f>
            <x14:dxf>
              <font>
                <color rgb="FF21FF4B"/>
              </font>
            </x14:dxf>
          </x14:cfRule>
          <xm:sqref>L22:L25 M26:O29 J19:L21 N14:O17 C3:C25 F3:F7 F9:F25 I3:I8 I10:I25 L2:L13 O2:O13</xm:sqref>
        </x14:conditionalFormatting>
        <x14:conditionalFormatting xmlns:xm="http://schemas.microsoft.com/office/excel/2006/main">
          <x14:cfRule type="beginsWith" priority="664" operator="beginsWith" id="{6DE3AE55-31FE-4A52-A23C-45734D1E6C96}">
            <xm:f>LEFT(C2,LEN($M$17))=$M$17</xm:f>
            <xm:f>$M$17</xm:f>
            <x14:dxf>
              <font>
                <color rgb="FFFFC000"/>
              </font>
            </x14:dxf>
          </x14:cfRule>
          <xm:sqref>L22:L25 M26:O29 J19:L21 N14:O17 C3:C25 F3:F7 F9:F25 I3:I8 I10:I25 L2:L13 O2:O13</xm:sqref>
        </x14:conditionalFormatting>
        <x14:conditionalFormatting xmlns:xm="http://schemas.microsoft.com/office/excel/2006/main">
          <x14:cfRule type="beginsWith" priority="675" operator="beginsWith" id="{E05824EC-1AE9-4C47-8FAC-606E9DCE5B73}">
            <xm:f>LEFT(C2,LEN($M$16))=$M$16</xm:f>
            <xm:f>$M$16</xm:f>
            <x14:dxf>
              <font>
                <color rgb="FFFF0000"/>
              </font>
            </x14:dxf>
          </x14:cfRule>
          <xm:sqref>L22:L25 M26:O29 J19:L21 N14:O17 C3:C25 F3:F7 F9:F25 I3:I8 I10:I25 L2:L13 O2:O13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workbookViewId="0">
      <selection activeCell="B8" sqref="B8"/>
    </sheetView>
  </sheetViews>
  <sheetFormatPr defaultRowHeight="15"/>
  <cols>
    <col min="1" max="1" width="26.5703125" customWidth="1"/>
    <col min="2" max="2" width="25.140625" customWidth="1"/>
  </cols>
  <sheetData>
    <row r="1" spans="1:2">
      <c r="A1" s="9" t="s">
        <v>3</v>
      </c>
      <c r="B1" s="9" t="s">
        <v>4</v>
      </c>
    </row>
    <row r="2" spans="1:2">
      <c r="A2" s="10" t="s">
        <v>8</v>
      </c>
      <c r="B2" s="10" t="s">
        <v>5</v>
      </c>
    </row>
    <row r="3" spans="1:2">
      <c r="A3" s="10" t="s">
        <v>1</v>
      </c>
      <c r="B3" s="10" t="s">
        <v>6</v>
      </c>
    </row>
    <row r="4" spans="1:2">
      <c r="A4" s="10" t="s">
        <v>2</v>
      </c>
      <c r="B4" s="10" t="s">
        <v>7</v>
      </c>
    </row>
    <row r="5" spans="1:2">
      <c r="A5" s="10"/>
      <c r="B5" s="11"/>
    </row>
    <row r="6" spans="1:2">
      <c r="A6" s="10"/>
      <c r="B6" s="11"/>
    </row>
    <row r="7" spans="1:2">
      <c r="A7" s="10"/>
      <c r="B7" s="11"/>
    </row>
    <row r="8" spans="1:2">
      <c r="A8" s="10"/>
      <c r="B8" s="11"/>
    </row>
    <row r="9" spans="1:2">
      <c r="A9" s="1"/>
    </row>
    <row r="10" spans="1:2">
      <c r="A10" s="1"/>
    </row>
    <row r="11" spans="1:2">
      <c r="A11" s="1"/>
    </row>
    <row r="12" spans="1:2">
      <c r="A12" s="1"/>
    </row>
    <row r="13" spans="1:2">
      <c r="A13" s="1"/>
    </row>
    <row r="14" spans="1:2">
      <c r="A14" s="1"/>
    </row>
    <row r="15" spans="1:2">
      <c r="A15" s="1"/>
    </row>
    <row r="16" spans="1:2">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29" spans="1:1">
      <c r="A29" s="1"/>
    </row>
    <row r="30" spans="1:1">
      <c r="A30" s="1"/>
    </row>
    <row r="31" spans="1:1">
      <c r="A31" s="1"/>
    </row>
    <row r="32" spans="1:1">
      <c r="A32" s="1"/>
    </row>
    <row r="33" spans="1:1">
      <c r="A33" s="1"/>
    </row>
    <row r="34" spans="1:1">
      <c r="A34" s="1"/>
    </row>
    <row r="35" spans="1:1">
      <c r="A35" s="1"/>
    </row>
    <row r="36" spans="1:1">
      <c r="A36" s="1"/>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6"/>
  <sheetViews>
    <sheetView workbookViewId="0">
      <selection activeCell="J5" sqref="J5"/>
    </sheetView>
  </sheetViews>
  <sheetFormatPr defaultRowHeight="15.75"/>
  <cols>
    <col min="1" max="1" width="30.28515625" style="3" bestFit="1" customWidth="1"/>
    <col min="2" max="2" width="18.140625" style="3" customWidth="1"/>
    <col min="3" max="3" width="18.140625" style="3" hidden="1" customWidth="1"/>
    <col min="4" max="4" width="18.7109375" style="2" customWidth="1"/>
    <col min="5" max="16384" width="9.140625" style="2"/>
  </cols>
  <sheetData>
    <row r="1" spans="1:12">
      <c r="A1" s="6" t="s">
        <v>79</v>
      </c>
      <c r="B1" s="6" t="s">
        <v>64</v>
      </c>
      <c r="C1" s="6"/>
      <c r="D1" s="6" t="s">
        <v>63</v>
      </c>
    </row>
    <row r="2" spans="1:12">
      <c r="A2" s="12" t="s">
        <v>9</v>
      </c>
      <c r="B2" s="12" t="s">
        <v>0</v>
      </c>
      <c r="C2" s="12" t="str">
        <f>IF(D2&lt;&gt;"",VLOOKUP(EntréeVotes!D2,Configuration!$A$2:$B$42,2,),"")</f>
        <v>OUI</v>
      </c>
      <c r="D2" s="12" t="s">
        <v>8</v>
      </c>
      <c r="F2" s="4"/>
      <c r="I2" s="4"/>
      <c r="L2" s="4"/>
    </row>
    <row r="3" spans="1:12">
      <c r="A3" s="12" t="s">
        <v>10</v>
      </c>
      <c r="B3" s="12" t="s">
        <v>0</v>
      </c>
      <c r="C3" s="12" t="str">
        <f>IF(D3&lt;&gt;"",VLOOKUP(EntréeVotes!D3,Configuration!$A$2:$B$42,2,),"")</f>
        <v>NON</v>
      </c>
      <c r="D3" s="12" t="s">
        <v>1</v>
      </c>
      <c r="F3" s="4"/>
      <c r="I3" s="4"/>
      <c r="L3" s="4"/>
    </row>
    <row r="4" spans="1:12">
      <c r="A4" s="12" t="s">
        <v>11</v>
      </c>
      <c r="B4" s="12" t="s">
        <v>0</v>
      </c>
      <c r="C4" s="12" t="str">
        <f>IF(D4&lt;&gt;"",VLOOKUP(EntréeVotes!D4,Configuration!$A$2:$B$42,2,),"")</f>
        <v>OUI</v>
      </c>
      <c r="D4" s="12" t="s">
        <v>8</v>
      </c>
      <c r="F4" s="4"/>
      <c r="I4" s="4"/>
      <c r="L4" s="4"/>
    </row>
    <row r="5" spans="1:12">
      <c r="A5" s="12" t="s">
        <v>12</v>
      </c>
      <c r="B5" s="12" t="s">
        <v>0</v>
      </c>
      <c r="C5" s="12" t="str">
        <f>IF(D5&lt;&gt;"",VLOOKUP(EntréeVotes!D5,Configuration!$A$2:$B$42,2,),"")</f>
        <v>NON</v>
      </c>
      <c r="D5" s="12" t="s">
        <v>1</v>
      </c>
      <c r="F5" s="4"/>
      <c r="I5" s="4"/>
      <c r="L5" s="4"/>
    </row>
    <row r="6" spans="1:12">
      <c r="A6" s="12" t="s">
        <v>13</v>
      </c>
      <c r="B6" s="12" t="s">
        <v>0</v>
      </c>
      <c r="C6" s="12" t="str">
        <f>IF(D6&lt;&gt;"",VLOOKUP(EntréeVotes!D6,Configuration!$A$2:$B$42,2,),"")</f>
        <v>OUI</v>
      </c>
      <c r="D6" s="12" t="s">
        <v>8</v>
      </c>
      <c r="F6" s="4"/>
      <c r="I6" s="4"/>
      <c r="L6" s="4"/>
    </row>
    <row r="7" spans="1:12">
      <c r="A7" s="12" t="s">
        <v>14</v>
      </c>
      <c r="B7" s="12" t="s">
        <v>0</v>
      </c>
      <c r="C7" s="12" t="str">
        <f>IF(D7&lt;&gt;"",VLOOKUP(EntréeVotes!D7,Configuration!$A$2:$B$42,2,),"")</f>
        <v>NON</v>
      </c>
      <c r="D7" s="12" t="s">
        <v>1</v>
      </c>
      <c r="F7" s="4"/>
      <c r="I7" s="4"/>
      <c r="L7" s="4"/>
    </row>
    <row r="8" spans="1:12">
      <c r="A8" s="12" t="s">
        <v>15</v>
      </c>
      <c r="B8" s="12" t="s">
        <v>0</v>
      </c>
      <c r="C8" s="12" t="str">
        <f>IF(D8&lt;&gt;"",VLOOKUP(EntréeVotes!D8,Configuration!$A$2:$B$42,2,),"")</f>
        <v>OUI</v>
      </c>
      <c r="D8" s="12" t="s">
        <v>8</v>
      </c>
      <c r="F8" s="4"/>
      <c r="I8" s="4"/>
      <c r="L8" s="4"/>
    </row>
    <row r="9" spans="1:12">
      <c r="A9" s="12" t="s">
        <v>16</v>
      </c>
      <c r="B9" s="12" t="s">
        <v>0</v>
      </c>
      <c r="C9" s="12" t="str">
        <f>IF(D9&lt;&gt;"",VLOOKUP(EntréeVotes!D9,Configuration!$A$2:$B$42,2,),"")</f>
        <v>NON</v>
      </c>
      <c r="D9" s="12" t="s">
        <v>1</v>
      </c>
      <c r="F9" s="4"/>
      <c r="I9" s="4"/>
      <c r="L9" s="4"/>
    </row>
    <row r="10" spans="1:12">
      <c r="A10" s="12" t="s">
        <v>17</v>
      </c>
      <c r="B10" s="12" t="s">
        <v>0</v>
      </c>
      <c r="C10" s="12" t="str">
        <f>IF(D10&lt;&gt;"",VLOOKUP(EntréeVotes!D10,Configuration!$A$2:$B$42,2,),"")</f>
        <v>OUI</v>
      </c>
      <c r="D10" s="12" t="s">
        <v>8</v>
      </c>
      <c r="F10" s="4"/>
      <c r="I10" s="4"/>
      <c r="L10" s="4"/>
    </row>
    <row r="11" spans="1:12">
      <c r="A11" s="12" t="s">
        <v>18</v>
      </c>
      <c r="B11" s="12" t="s">
        <v>0</v>
      </c>
      <c r="C11" s="12" t="str">
        <f>IF(D11&lt;&gt;"",VLOOKUP(EntréeVotes!D11,Configuration!$A$2:$B$42,2,),"")</f>
        <v>NON</v>
      </c>
      <c r="D11" s="12" t="s">
        <v>1</v>
      </c>
      <c r="F11" s="4"/>
    </row>
    <row r="12" spans="1:12">
      <c r="A12" s="12" t="s">
        <v>19</v>
      </c>
      <c r="B12" s="12" t="s">
        <v>0</v>
      </c>
      <c r="C12" s="12" t="str">
        <f>IF(D12&lt;&gt;"",VLOOKUP(EntréeVotes!D12,Configuration!$A$2:$B$42,2,),"")</f>
        <v>OUI</v>
      </c>
      <c r="D12" s="12" t="s">
        <v>8</v>
      </c>
      <c r="F12" s="4"/>
    </row>
    <row r="13" spans="1:12">
      <c r="A13" s="12" t="s">
        <v>20</v>
      </c>
      <c r="B13" s="12" t="s">
        <v>0</v>
      </c>
      <c r="C13" s="12" t="str">
        <f>IF(D13&lt;&gt;"",VLOOKUP(EntréeVotes!D13,Configuration!$A$2:$B$42,2,),"")</f>
        <v>NON</v>
      </c>
      <c r="D13" s="12" t="s">
        <v>1</v>
      </c>
      <c r="F13" s="4"/>
    </row>
    <row r="14" spans="1:12">
      <c r="A14" s="12" t="s">
        <v>21</v>
      </c>
      <c r="B14" s="12" t="s">
        <v>0</v>
      </c>
      <c r="C14" s="12" t="str">
        <f>IF(D14&lt;&gt;"",VLOOKUP(EntréeVotes!D14,Configuration!$A$2:$B$42,2,),"")</f>
        <v>OUI</v>
      </c>
      <c r="D14" s="12" t="s">
        <v>8</v>
      </c>
      <c r="F14" s="4"/>
    </row>
    <row r="15" spans="1:12">
      <c r="A15" s="12" t="s">
        <v>22</v>
      </c>
      <c r="B15" s="12" t="s">
        <v>0</v>
      </c>
      <c r="C15" s="12" t="str">
        <f>IF(D15&lt;&gt;"",VLOOKUP(EntréeVotes!D15,Configuration!$A$2:$B$42,2,),"")</f>
        <v>NON</v>
      </c>
      <c r="D15" s="12" t="s">
        <v>1</v>
      </c>
      <c r="F15" s="4"/>
    </row>
    <row r="16" spans="1:12">
      <c r="A16" s="12" t="s">
        <v>23</v>
      </c>
      <c r="B16" s="12" t="s">
        <v>0</v>
      </c>
      <c r="C16" s="12" t="str">
        <f>IF(D16&lt;&gt;"",VLOOKUP(EntréeVotes!D16,Configuration!$A$2:$B$42,2,),"")</f>
        <v>OUI</v>
      </c>
      <c r="D16" s="12" t="s">
        <v>8</v>
      </c>
      <c r="F16" s="4"/>
    </row>
    <row r="17" spans="1:6">
      <c r="A17" s="12" t="s">
        <v>24</v>
      </c>
      <c r="B17" s="12" t="s">
        <v>0</v>
      </c>
      <c r="C17" s="12" t="str">
        <f>IF(D17&lt;&gt;"",VLOOKUP(EntréeVotes!D17,Configuration!$A$2:$B$42,2,),"")</f>
        <v>ABSTENTION</v>
      </c>
      <c r="D17" s="12" t="s">
        <v>2</v>
      </c>
      <c r="F17" s="4"/>
    </row>
    <row r="18" spans="1:6">
      <c r="A18" s="12" t="s">
        <v>25</v>
      </c>
      <c r="B18" s="12" t="s">
        <v>0</v>
      </c>
      <c r="C18" s="12" t="str">
        <f>IF(D18&lt;&gt;"",VLOOKUP(EntréeVotes!D18,Configuration!$A$2:$B$42,2,),"")</f>
        <v>OUI</v>
      </c>
      <c r="D18" s="12" t="s">
        <v>8</v>
      </c>
      <c r="F18" s="4"/>
    </row>
    <row r="19" spans="1:6">
      <c r="A19" s="12" t="s">
        <v>26</v>
      </c>
      <c r="B19" s="12" t="s">
        <v>0</v>
      </c>
      <c r="C19" s="12" t="str">
        <f>IF(D19&lt;&gt;"",VLOOKUP(EntréeVotes!D19,Configuration!$A$2:$B$42,2,),"")</f>
        <v>NON</v>
      </c>
      <c r="D19" s="12" t="s">
        <v>1</v>
      </c>
      <c r="F19" s="4"/>
    </row>
    <row r="20" spans="1:6">
      <c r="A20" s="12" t="s">
        <v>27</v>
      </c>
      <c r="B20" s="12" t="s">
        <v>0</v>
      </c>
      <c r="C20" s="12" t="str">
        <f>IF(D20&lt;&gt;"",VLOOKUP(EntréeVotes!D20,Configuration!$A$2:$B$42,2,),"")</f>
        <v>OUI</v>
      </c>
      <c r="D20" s="12" t="s">
        <v>8</v>
      </c>
      <c r="F20" s="4"/>
    </row>
    <row r="21" spans="1:6">
      <c r="A21" s="12" t="s">
        <v>28</v>
      </c>
      <c r="B21" s="12" t="s">
        <v>0</v>
      </c>
      <c r="C21" s="12" t="str">
        <f>IF(D21&lt;&gt;"",VLOOKUP(EntréeVotes!D21,Configuration!$A$2:$B$42,2,),"")</f>
        <v>ABSTENTION</v>
      </c>
      <c r="D21" s="12" t="s">
        <v>2</v>
      </c>
      <c r="F21" s="4"/>
    </row>
    <row r="22" spans="1:6">
      <c r="A22" s="12" t="s">
        <v>29</v>
      </c>
      <c r="B22" s="12" t="s">
        <v>0</v>
      </c>
      <c r="C22" s="12" t="str">
        <f>IF(D22&lt;&gt;"",VLOOKUP(EntréeVotes!D22,Configuration!$A$2:$B$42,2,),"")</f>
        <v>OUI</v>
      </c>
      <c r="D22" s="12" t="s">
        <v>8</v>
      </c>
      <c r="F22" s="4"/>
    </row>
    <row r="23" spans="1:6">
      <c r="A23" s="12" t="s">
        <v>30</v>
      </c>
      <c r="B23" s="12" t="s">
        <v>0</v>
      </c>
      <c r="C23" s="12" t="str">
        <f>IF(D23&lt;&gt;"",VLOOKUP(EntréeVotes!D23,Configuration!$A$2:$B$42,2,),"")</f>
        <v>NON</v>
      </c>
      <c r="D23" s="12" t="s">
        <v>1</v>
      </c>
      <c r="F23" s="4"/>
    </row>
    <row r="24" spans="1:6">
      <c r="A24" s="12" t="s">
        <v>31</v>
      </c>
      <c r="B24" s="12" t="s">
        <v>0</v>
      </c>
      <c r="C24" s="12" t="str">
        <f>IF(D24&lt;&gt;"",VLOOKUP(EntréeVotes!D24,Configuration!$A$2:$B$42,2,),"")</f>
        <v>OUI</v>
      </c>
      <c r="D24" s="12" t="s">
        <v>8</v>
      </c>
      <c r="F24" s="4"/>
    </row>
    <row r="25" spans="1:6">
      <c r="A25" s="12" t="s">
        <v>32</v>
      </c>
      <c r="B25" s="12" t="s">
        <v>0</v>
      </c>
      <c r="C25" s="12" t="str">
        <f>IF(D25&lt;&gt;"",VLOOKUP(EntréeVotes!D25,Configuration!$A$2:$B$42,2,),"")</f>
        <v>ABSTENTION</v>
      </c>
      <c r="D25" s="12" t="s">
        <v>2</v>
      </c>
      <c r="F25" s="4"/>
    </row>
    <row r="26" spans="1:6">
      <c r="A26" s="12" t="s">
        <v>33</v>
      </c>
      <c r="B26" s="12" t="s">
        <v>0</v>
      </c>
      <c r="C26" s="12" t="str">
        <f>IF(D26&lt;&gt;"",VLOOKUP(EntréeVotes!D26,Configuration!$A$2:$B$42,2,),"")</f>
        <v>OUI</v>
      </c>
      <c r="D26" s="12" t="s">
        <v>8</v>
      </c>
      <c r="F26" s="4"/>
    </row>
    <row r="27" spans="1:6">
      <c r="A27" s="12" t="s">
        <v>34</v>
      </c>
      <c r="B27" s="12" t="s">
        <v>0</v>
      </c>
      <c r="C27" s="12" t="str">
        <f>IF(D27&lt;&gt;"",VLOOKUP(EntréeVotes!D27,Configuration!$A$2:$B$42,2,),"")</f>
        <v>NON</v>
      </c>
      <c r="D27" s="12" t="s">
        <v>1</v>
      </c>
      <c r="F27" s="4"/>
    </row>
    <row r="28" spans="1:6">
      <c r="A28" s="12" t="s">
        <v>35</v>
      </c>
      <c r="B28" s="12" t="s">
        <v>0</v>
      </c>
      <c r="C28" s="12" t="str">
        <f>IF(D28&lt;&gt;"",VLOOKUP(EntréeVotes!D28,Configuration!$A$2:$B$42,2,),"")</f>
        <v>OUI</v>
      </c>
      <c r="D28" s="12" t="s">
        <v>8</v>
      </c>
      <c r="F28" s="4"/>
    </row>
    <row r="29" spans="1:6">
      <c r="A29" s="12" t="s">
        <v>36</v>
      </c>
      <c r="B29" s="12" t="s">
        <v>0</v>
      </c>
      <c r="C29" s="12" t="str">
        <f>IF(D29&lt;&gt;"",VLOOKUP(EntréeVotes!D29,Configuration!$A$2:$B$42,2,),"")</f>
        <v>NON</v>
      </c>
      <c r="D29" s="12" t="s">
        <v>1</v>
      </c>
      <c r="F29" s="4"/>
    </row>
    <row r="30" spans="1:6">
      <c r="A30" s="12" t="s">
        <v>37</v>
      </c>
      <c r="B30" s="12" t="s">
        <v>0</v>
      </c>
      <c r="C30" s="12" t="str">
        <f>IF(D30&lt;&gt;"",VLOOKUP(EntréeVotes!D30,Configuration!$A$2:$B$42,2,),"")</f>
        <v>ABSTENTION</v>
      </c>
      <c r="D30" s="12" t="s">
        <v>2</v>
      </c>
      <c r="F30" s="4"/>
    </row>
    <row r="31" spans="1:6">
      <c r="A31" s="12" t="s">
        <v>38</v>
      </c>
      <c r="B31" s="12" t="s">
        <v>0</v>
      </c>
      <c r="C31" s="12" t="str">
        <f>IF(D31&lt;&gt;"",VLOOKUP(EntréeVotes!D31,Configuration!$A$2:$B$42,2,),"")</f>
        <v>NON</v>
      </c>
      <c r="D31" s="12" t="s">
        <v>1</v>
      </c>
      <c r="F31" s="4"/>
    </row>
    <row r="32" spans="1:6">
      <c r="A32" s="12" t="s">
        <v>39</v>
      </c>
      <c r="B32" s="12" t="s">
        <v>0</v>
      </c>
      <c r="C32" s="12" t="str">
        <f>IF(D32&lt;&gt;"",VLOOKUP(EntréeVotes!D32,Configuration!$A$2:$B$42,2,),"")</f>
        <v>OUI</v>
      </c>
      <c r="D32" s="12" t="s">
        <v>8</v>
      </c>
      <c r="F32" s="4"/>
    </row>
    <row r="33" spans="1:6">
      <c r="A33" s="12" t="s">
        <v>40</v>
      </c>
      <c r="B33" s="12" t="s">
        <v>0</v>
      </c>
      <c r="C33" s="12" t="str">
        <f>IF(D33&lt;&gt;"",VLOOKUP(EntréeVotes!D33,Configuration!$A$2:$B$42,2,),"")</f>
        <v>NON</v>
      </c>
      <c r="D33" s="12" t="s">
        <v>1</v>
      </c>
      <c r="F33" s="4"/>
    </row>
    <row r="34" spans="1:6">
      <c r="A34" s="12" t="s">
        <v>41</v>
      </c>
      <c r="B34" s="12" t="s">
        <v>0</v>
      </c>
      <c r="C34" s="12" t="str">
        <f>IF(D34&lt;&gt;"",VLOOKUP(EntréeVotes!D34,Configuration!$A$2:$B$42,2,),"")</f>
        <v>OUI</v>
      </c>
      <c r="D34" s="12" t="s">
        <v>8</v>
      </c>
      <c r="F34" s="4"/>
    </row>
    <row r="35" spans="1:6">
      <c r="A35" s="12" t="s">
        <v>42</v>
      </c>
      <c r="B35" s="12" t="s">
        <v>0</v>
      </c>
      <c r="C35" s="12" t="str">
        <f>IF(D35&lt;&gt;"",VLOOKUP(EntréeVotes!D35,Configuration!$A$2:$B$42,2,),"")</f>
        <v>ABSTENTION</v>
      </c>
      <c r="D35" s="12" t="s">
        <v>2</v>
      </c>
      <c r="F35" s="4"/>
    </row>
    <row r="36" spans="1:6">
      <c r="A36" s="12" t="s">
        <v>43</v>
      </c>
      <c r="B36" s="12" t="s">
        <v>0</v>
      </c>
      <c r="C36" s="12" t="str">
        <f>IF(D36&lt;&gt;"",VLOOKUP(EntréeVotes!D36,Configuration!$A$2:$B$42,2,),"")</f>
        <v>OUI</v>
      </c>
      <c r="D36" s="12" t="s">
        <v>8</v>
      </c>
      <c r="F36" s="4"/>
    </row>
    <row r="37" spans="1:6">
      <c r="A37" s="12" t="s">
        <v>44</v>
      </c>
      <c r="B37" s="12" t="s">
        <v>0</v>
      </c>
      <c r="C37" s="12" t="str">
        <f>IF(D37&lt;&gt;"",VLOOKUP(EntréeVotes!D37,Configuration!$A$2:$B$42,2,),"")</f>
        <v>NON</v>
      </c>
      <c r="D37" s="12" t="s">
        <v>1</v>
      </c>
      <c r="F37" s="4"/>
    </row>
    <row r="38" spans="1:6">
      <c r="A38" s="12" t="s">
        <v>45</v>
      </c>
      <c r="B38" s="12" t="s">
        <v>0</v>
      </c>
      <c r="C38" s="12" t="str">
        <f>IF(D38&lt;&gt;"",VLOOKUP(EntréeVotes!D38,Configuration!$A$2:$B$42,2,),"")</f>
        <v>OUI</v>
      </c>
      <c r="D38" s="12" t="s">
        <v>8</v>
      </c>
      <c r="F38" s="4"/>
    </row>
    <row r="39" spans="1:6">
      <c r="A39" s="12" t="s">
        <v>46</v>
      </c>
      <c r="B39" s="12" t="s">
        <v>0</v>
      </c>
      <c r="C39" s="12" t="str">
        <f>IF(D39&lt;&gt;"",VLOOKUP(EntréeVotes!D39,Configuration!$A$2:$B$42,2,),"")</f>
        <v>ABSTENTION</v>
      </c>
      <c r="D39" s="12" t="s">
        <v>2</v>
      </c>
      <c r="F39" s="4"/>
    </row>
    <row r="40" spans="1:6">
      <c r="A40" s="12" t="s">
        <v>47</v>
      </c>
      <c r="B40" s="12" t="s">
        <v>0</v>
      </c>
      <c r="C40" s="12" t="str">
        <f>IF(D40&lt;&gt;"",VLOOKUP(EntréeVotes!D40,Configuration!$A$2:$B$42,2,),"")</f>
        <v>OUI</v>
      </c>
      <c r="D40" s="12" t="s">
        <v>8</v>
      </c>
      <c r="F40" s="4"/>
    </row>
    <row r="41" spans="1:6">
      <c r="A41" s="12" t="s">
        <v>48</v>
      </c>
      <c r="B41" s="12" t="s">
        <v>0</v>
      </c>
      <c r="C41" s="12" t="str">
        <f>IF(D41&lt;&gt;"",VLOOKUP(EntréeVotes!D41,Configuration!$A$2:$B$42,2,),"")</f>
        <v>NON</v>
      </c>
      <c r="D41" s="12" t="s">
        <v>1</v>
      </c>
      <c r="F41" s="4"/>
    </row>
    <row r="42" spans="1:6">
      <c r="A42" s="12" t="s">
        <v>49</v>
      </c>
      <c r="B42" s="12" t="s">
        <v>0</v>
      </c>
      <c r="C42" s="12" t="str">
        <f>IF(D42&lt;&gt;"",VLOOKUP(EntréeVotes!D42,Configuration!$A$2:$B$42,2,),"")</f>
        <v>ABSTENTION</v>
      </c>
      <c r="D42" s="12" t="s">
        <v>2</v>
      </c>
      <c r="F42" s="4"/>
    </row>
    <row r="43" spans="1:6">
      <c r="A43" s="12" t="s">
        <v>50</v>
      </c>
      <c r="B43" s="12" t="s">
        <v>0</v>
      </c>
      <c r="C43" s="12" t="str">
        <f>IF(D43&lt;&gt;"",VLOOKUP(EntréeVotes!D43,Configuration!$A$2:$B$42,2,),"")</f>
        <v>NON</v>
      </c>
      <c r="D43" s="12" t="s">
        <v>1</v>
      </c>
      <c r="F43" s="4"/>
    </row>
    <row r="44" spans="1:6">
      <c r="A44" s="12" t="s">
        <v>51</v>
      </c>
      <c r="B44" s="12" t="s">
        <v>0</v>
      </c>
      <c r="C44" s="12" t="str">
        <f>IF(D44&lt;&gt;"",VLOOKUP(EntréeVotes!D44,Configuration!$A$2:$B$42,2,),"")</f>
        <v>OUI</v>
      </c>
      <c r="D44" s="12" t="s">
        <v>8</v>
      </c>
      <c r="F44" s="4"/>
    </row>
    <row r="45" spans="1:6">
      <c r="A45" s="12" t="s">
        <v>52</v>
      </c>
      <c r="B45" s="12" t="s">
        <v>0</v>
      </c>
      <c r="C45" s="12" t="str">
        <f>IF(D45&lt;&gt;"",VLOOKUP(EntréeVotes!D45,Configuration!$A$2:$B$42,2,),"")</f>
        <v>NON</v>
      </c>
      <c r="D45" s="12" t="s">
        <v>1</v>
      </c>
      <c r="F45" s="4"/>
    </row>
    <row r="46" spans="1:6">
      <c r="A46" s="12" t="s">
        <v>53</v>
      </c>
      <c r="B46" s="12" t="s">
        <v>0</v>
      </c>
      <c r="C46" s="12" t="str">
        <f>IF(D46&lt;&gt;"",VLOOKUP(EntréeVotes!D46,Configuration!$A$2:$B$42,2,),"")</f>
        <v>OUI</v>
      </c>
      <c r="D46" s="12" t="s">
        <v>8</v>
      </c>
      <c r="F46" s="4"/>
    </row>
    <row r="47" spans="1:6">
      <c r="A47" s="12" t="s">
        <v>54</v>
      </c>
      <c r="B47" s="12" t="s">
        <v>0</v>
      </c>
      <c r="C47" s="12" t="str">
        <f>IF(D47&lt;&gt;"",VLOOKUP(EntréeVotes!D47,Configuration!$A$2:$B$42,2,),"")</f>
        <v>NON</v>
      </c>
      <c r="D47" s="12" t="s">
        <v>1</v>
      </c>
      <c r="F47" s="4"/>
    </row>
    <row r="48" spans="1:6">
      <c r="A48" s="12" t="s">
        <v>55</v>
      </c>
      <c r="B48" s="12" t="s">
        <v>0</v>
      </c>
      <c r="C48" s="12" t="str">
        <f>IF(D48&lt;&gt;"",VLOOKUP(EntréeVotes!D48,Configuration!$A$2:$B$42,2,),"")</f>
        <v>OUI</v>
      </c>
      <c r="D48" s="12" t="s">
        <v>8</v>
      </c>
    </row>
    <row r="49" spans="1:15">
      <c r="A49" s="12" t="s">
        <v>56</v>
      </c>
      <c r="B49" s="12" t="s">
        <v>0</v>
      </c>
      <c r="C49" s="12" t="str">
        <f>IF(D49&lt;&gt;"",VLOOKUP(EntréeVotes!D49,Configuration!$A$2:$B$42,2,),"")</f>
        <v>NON</v>
      </c>
      <c r="D49" s="12" t="s">
        <v>1</v>
      </c>
    </row>
    <row r="50" spans="1:15">
      <c r="A50" s="12" t="s">
        <v>57</v>
      </c>
      <c r="B50" s="12" t="s">
        <v>0</v>
      </c>
      <c r="C50" s="12" t="str">
        <f>IF(D50&lt;&gt;"",VLOOKUP(EntréeVotes!D50,Configuration!$A$2:$B$42,2,),"")</f>
        <v>OUI</v>
      </c>
      <c r="D50" s="12" t="s">
        <v>8</v>
      </c>
    </row>
    <row r="51" spans="1:15">
      <c r="A51" s="12" t="s">
        <v>58</v>
      </c>
      <c r="B51" s="12" t="s">
        <v>0</v>
      </c>
      <c r="C51" s="12" t="str">
        <f>IF(D51&lt;&gt;"",VLOOKUP(EntréeVotes!D51,Configuration!$A$2:$B$42,2,),"")</f>
        <v>NON</v>
      </c>
      <c r="D51" s="12" t="s">
        <v>1</v>
      </c>
    </row>
    <row r="52" spans="1:15">
      <c r="A52" s="12" t="s">
        <v>59</v>
      </c>
      <c r="B52" s="12" t="s">
        <v>0</v>
      </c>
      <c r="C52" s="12" t="str">
        <f>IF(D52&lt;&gt;"",VLOOKUP(EntréeVotes!D52,Configuration!$A$2:$B$42,2,),"")</f>
        <v>OUI</v>
      </c>
      <c r="D52" s="12" t="s">
        <v>8</v>
      </c>
      <c r="H52" s="4"/>
      <c r="I52" s="5"/>
      <c r="K52" s="4"/>
      <c r="L52" s="5"/>
      <c r="N52" s="4"/>
      <c r="O52" s="5"/>
    </row>
    <row r="53" spans="1:15">
      <c r="A53" s="12" t="s">
        <v>60</v>
      </c>
      <c r="B53" s="12" t="s">
        <v>0</v>
      </c>
      <c r="C53" s="12" t="str">
        <f>IF(D53&lt;&gt;"",VLOOKUP(EntréeVotes!D53,Configuration!$A$2:$B$42,2,),"")</f>
        <v>NON</v>
      </c>
      <c r="D53" s="12" t="s">
        <v>1</v>
      </c>
      <c r="H53" s="4"/>
      <c r="K53" s="4"/>
      <c r="N53" s="4"/>
    </row>
    <row r="54" spans="1:15">
      <c r="A54" s="12" t="s">
        <v>61</v>
      </c>
      <c r="B54" s="12" t="s">
        <v>0</v>
      </c>
      <c r="C54" s="12" t="str">
        <f>IF(D54&lt;&gt;"",VLOOKUP(EntréeVotes!D54,Configuration!$A$2:$B$42,2,),"")</f>
        <v>OUI</v>
      </c>
      <c r="D54" s="12" t="s">
        <v>8</v>
      </c>
      <c r="H54" s="4"/>
      <c r="K54" s="4"/>
      <c r="N54" s="4"/>
    </row>
    <row r="55" spans="1:15">
      <c r="A55" s="12" t="s">
        <v>62</v>
      </c>
      <c r="B55" s="12" t="s">
        <v>0</v>
      </c>
      <c r="C55" s="12" t="str">
        <f>IF(D55&lt;&gt;"",VLOOKUP(EntréeVotes!D55,Configuration!$A$2:$B$42,2,),"")</f>
        <v>NON</v>
      </c>
      <c r="D55" s="12" t="s">
        <v>1</v>
      </c>
      <c r="H55" s="4"/>
      <c r="K55" s="4"/>
      <c r="N55" s="4"/>
    </row>
    <row r="56" spans="1:15">
      <c r="A56" s="12"/>
      <c r="B56" s="12"/>
      <c r="C56" s="12"/>
      <c r="D56" s="12"/>
      <c r="H56" s="4"/>
      <c r="K56" s="4"/>
      <c r="N56" s="4"/>
    </row>
    <row r="57" spans="1:15">
      <c r="A57" s="12"/>
      <c r="B57" s="12"/>
      <c r="C57" s="12"/>
      <c r="D57" s="12"/>
      <c r="H57" s="4"/>
      <c r="K57" s="4"/>
      <c r="N57" s="4"/>
    </row>
    <row r="58" spans="1:15">
      <c r="A58" s="12"/>
      <c r="B58" s="12"/>
      <c r="C58" s="12"/>
      <c r="D58" s="12"/>
      <c r="H58" s="4"/>
      <c r="K58" s="4"/>
      <c r="N58" s="4"/>
    </row>
    <row r="59" spans="1:15">
      <c r="A59" s="12"/>
      <c r="B59" s="12"/>
      <c r="C59" s="12"/>
      <c r="D59" s="12"/>
      <c r="H59" s="4"/>
      <c r="K59" s="4"/>
      <c r="N59" s="4"/>
    </row>
    <row r="60" spans="1:15">
      <c r="A60" s="12"/>
      <c r="B60" s="12"/>
      <c r="C60" s="12"/>
      <c r="D60" s="12"/>
      <c r="H60" s="4"/>
      <c r="K60" s="4"/>
      <c r="N60" s="4"/>
    </row>
    <row r="61" spans="1:15">
      <c r="A61" s="12"/>
      <c r="B61" s="12"/>
      <c r="C61" s="12"/>
      <c r="D61" s="12"/>
      <c r="H61" s="4"/>
      <c r="K61" s="4"/>
      <c r="N61" s="4"/>
    </row>
    <row r="62" spans="1:15">
      <c r="A62" s="12"/>
      <c r="B62" s="12"/>
      <c r="C62" s="12"/>
      <c r="D62" s="12"/>
    </row>
    <row r="63" spans="1:15">
      <c r="A63" s="12"/>
      <c r="B63" s="12"/>
      <c r="C63" s="12"/>
      <c r="D63" s="12"/>
    </row>
    <row r="64" spans="1:15">
      <c r="A64" s="12"/>
      <c r="B64" s="12"/>
      <c r="C64" s="12"/>
      <c r="D64" s="12"/>
    </row>
    <row r="65" spans="1:4">
      <c r="A65" s="12"/>
      <c r="B65" s="12"/>
      <c r="C65" s="12"/>
      <c r="D65" s="12"/>
    </row>
    <row r="66" spans="1:4">
      <c r="A66" s="12"/>
      <c r="B66" s="12"/>
      <c r="C66" s="12" t="str">
        <f>IF(D66&lt;&gt;"",VLOOKUP(EntréeVotes!D66,Configuration!$A$2:$B$42,2,),"")</f>
        <v/>
      </c>
      <c r="D66" s="12"/>
    </row>
    <row r="67" spans="1:4">
      <c r="A67" s="12"/>
      <c r="B67" s="12"/>
      <c r="C67" s="12" t="str">
        <f>IF(D67&lt;&gt;"",VLOOKUP(EntréeVotes!D67,Configuration!$A$2:$B$42,2,),"")</f>
        <v/>
      </c>
      <c r="D67" s="12"/>
    </row>
    <row r="68" spans="1:4">
      <c r="A68" s="12"/>
      <c r="B68" s="12"/>
      <c r="C68" s="12" t="str">
        <f>IF(D68&lt;&gt;"",VLOOKUP(EntréeVotes!D68,Configuration!$A$2:$B$42,2,),"")</f>
        <v/>
      </c>
      <c r="D68" s="12"/>
    </row>
    <row r="69" spans="1:4">
      <c r="A69" s="12"/>
      <c r="B69" s="12"/>
      <c r="C69" s="12" t="str">
        <f>IF(D69&lt;&gt;"",VLOOKUP(EntréeVotes!D69,Configuration!$A$2:$B$42,2,),"")</f>
        <v/>
      </c>
      <c r="D69" s="12"/>
    </row>
    <row r="70" spans="1:4">
      <c r="A70" s="12"/>
      <c r="B70" s="12"/>
      <c r="C70" s="12" t="str">
        <f>IF(D70&lt;&gt;"",VLOOKUP(EntréeVotes!D70,Configuration!$A$2:$B$42,2,),"")</f>
        <v/>
      </c>
      <c r="D70" s="12"/>
    </row>
    <row r="71" spans="1:4">
      <c r="A71" s="12"/>
      <c r="B71" s="12"/>
      <c r="C71" s="12" t="str">
        <f>IF(D71&lt;&gt;"",VLOOKUP(EntréeVotes!D71,Configuration!$A$2:$B$42,2,),"")</f>
        <v/>
      </c>
      <c r="D71" s="12"/>
    </row>
    <row r="72" spans="1:4">
      <c r="A72" s="12"/>
      <c r="B72" s="12"/>
      <c r="C72" s="12" t="str">
        <f>IF(D72&lt;&gt;"",VLOOKUP(EntréeVotes!D72,Configuration!$A$2:$B$42,2,),"")</f>
        <v/>
      </c>
      <c r="D72" s="12"/>
    </row>
    <row r="73" spans="1:4">
      <c r="A73" s="12"/>
      <c r="B73" s="12"/>
      <c r="C73" s="12" t="str">
        <f>IF(D73&lt;&gt;"",VLOOKUP(EntréeVotes!D73,Configuration!$A$2:$B$42,2,),"")</f>
        <v/>
      </c>
      <c r="D73" s="12"/>
    </row>
    <row r="74" spans="1:4">
      <c r="A74" s="12"/>
      <c r="B74" s="12"/>
      <c r="C74" s="12" t="str">
        <f>IF(D74&lt;&gt;"",VLOOKUP(EntréeVotes!D74,Configuration!$A$2:$B$42,2,),"")</f>
        <v/>
      </c>
      <c r="D74" s="12"/>
    </row>
    <row r="75" spans="1:4">
      <c r="A75" s="12"/>
      <c r="B75" s="12"/>
      <c r="C75" s="12" t="str">
        <f>IF(D75&lt;&gt;"",VLOOKUP(EntréeVotes!D75,Configuration!$A$2:$B$42,2,),"")</f>
        <v/>
      </c>
      <c r="D75" s="12"/>
    </row>
    <row r="76" spans="1:4">
      <c r="A76" s="12"/>
      <c r="B76" s="12"/>
      <c r="C76" s="12" t="str">
        <f>IF(D76&lt;&gt;"",VLOOKUP(EntréeVotes!D76,Configuration!$A$2:$B$42,2,),"")</f>
        <v/>
      </c>
      <c r="D76" s="12"/>
    </row>
    <row r="77" spans="1:4">
      <c r="A77" s="12"/>
      <c r="B77" s="12"/>
      <c r="C77" s="12" t="str">
        <f>IF(D77&lt;&gt;"",VLOOKUP(EntréeVotes!D77,Configuration!$A$2:$B$42,2,),"")</f>
        <v/>
      </c>
      <c r="D77" s="12"/>
    </row>
    <row r="78" spans="1:4">
      <c r="A78" s="12"/>
      <c r="B78" s="12"/>
      <c r="C78" s="12" t="str">
        <f>IF(D78&lt;&gt;"",VLOOKUP(EntréeVotes!D78,Configuration!$A$2:$B$42,2,),"")</f>
        <v/>
      </c>
      <c r="D78" s="12"/>
    </row>
    <row r="79" spans="1:4">
      <c r="A79" s="12"/>
      <c r="B79" s="12"/>
      <c r="C79" s="12" t="str">
        <f>IF(D79&lt;&gt;"",VLOOKUP(EntréeVotes!D79,Configuration!$A$2:$B$42,2,),"")</f>
        <v/>
      </c>
      <c r="D79" s="12"/>
    </row>
    <row r="80" spans="1:4">
      <c r="A80" s="12"/>
      <c r="B80" s="12"/>
      <c r="C80" s="12" t="str">
        <f>IF(D80&lt;&gt;"",VLOOKUP(EntréeVotes!D80,Configuration!$A$2:$B$42,2,),"")</f>
        <v/>
      </c>
      <c r="D80" s="12"/>
    </row>
    <row r="81" spans="1:4">
      <c r="A81" s="12"/>
      <c r="B81" s="12"/>
      <c r="C81" s="12" t="str">
        <f>IF(D81&lt;&gt;"",VLOOKUP(EntréeVotes!D81,Configuration!$A$2:$B$42,2,),"")</f>
        <v/>
      </c>
      <c r="D81" s="12"/>
    </row>
    <row r="82" spans="1:4">
      <c r="A82" s="12"/>
      <c r="B82" s="12"/>
      <c r="C82" s="12" t="str">
        <f>IF(D82&lt;&gt;"",VLOOKUP(EntréeVotes!D82,Configuration!$A$2:$B$42,2,),"")</f>
        <v/>
      </c>
      <c r="D82" s="12"/>
    </row>
    <row r="83" spans="1:4">
      <c r="A83" s="12"/>
      <c r="B83" s="12"/>
      <c r="C83" s="12" t="str">
        <f>IF(D83&lt;&gt;"",VLOOKUP(EntréeVotes!D83,Configuration!$A$2:$B$42,2,),"")</f>
        <v/>
      </c>
      <c r="D83" s="13"/>
    </row>
    <row r="84" spans="1:4">
      <c r="A84" s="12"/>
      <c r="B84" s="12"/>
      <c r="C84" s="12" t="str">
        <f>IF(D84&lt;&gt;"",VLOOKUP(EntréeVotes!D84,Configuration!$A$2:$B$42,2,),"")</f>
        <v/>
      </c>
      <c r="D84" s="13"/>
    </row>
    <row r="85" spans="1:4">
      <c r="A85" s="12"/>
      <c r="B85" s="12"/>
      <c r="C85" s="12" t="str">
        <f>IF(D85&lt;&gt;"",VLOOKUP(EntréeVotes!D85,Configuration!$A$2:$B$42,2,),"")</f>
        <v/>
      </c>
      <c r="D85" s="13"/>
    </row>
    <row r="86" spans="1:4">
      <c r="A86" s="12"/>
      <c r="B86" s="12"/>
      <c r="C86" s="12" t="str">
        <f>IF(D86&lt;&gt;"",VLOOKUP(EntréeVotes!D86,Configuration!$A$2:$B$42,2,),"")</f>
        <v/>
      </c>
      <c r="D86" s="13"/>
    </row>
    <row r="87" spans="1:4">
      <c r="A87" s="12"/>
      <c r="B87" s="12"/>
      <c r="C87" s="12" t="str">
        <f>IF(D87&lt;&gt;"",VLOOKUP(EntréeVotes!D87,Configuration!$A$2:$B$42,2,),"")</f>
        <v/>
      </c>
      <c r="D87" s="13"/>
    </row>
    <row r="88" spans="1:4">
      <c r="A88" s="12"/>
      <c r="B88" s="12"/>
      <c r="C88" s="12" t="str">
        <f>IF(D88&lt;&gt;"",VLOOKUP(EntréeVotes!D88,Configuration!$A$2:$B$42,2,),"")</f>
        <v/>
      </c>
      <c r="D88" s="13"/>
    </row>
    <row r="89" spans="1:4">
      <c r="A89" s="12"/>
      <c r="B89" s="12"/>
      <c r="C89" s="12" t="str">
        <f>IF(D89&lt;&gt;"",VLOOKUP(EntréeVotes!D89,Configuration!$A$2:$B$42,2,),"")</f>
        <v/>
      </c>
      <c r="D89" s="13"/>
    </row>
    <row r="90" spans="1:4">
      <c r="A90" s="12"/>
      <c r="B90" s="12"/>
      <c r="C90" s="12" t="str">
        <f>IF(D90&lt;&gt;"",VLOOKUP(EntréeVotes!D90,Configuration!$A$2:$B$42,2,),"")</f>
        <v/>
      </c>
      <c r="D90" s="13"/>
    </row>
    <row r="91" spans="1:4">
      <c r="A91" s="12"/>
      <c r="B91" s="12"/>
      <c r="C91" s="12" t="str">
        <f>IF(D91&lt;&gt;"",VLOOKUP(EntréeVotes!D91,Configuration!$A$2:$B$42,2,),"")</f>
        <v/>
      </c>
      <c r="D91" s="13"/>
    </row>
    <row r="92" spans="1:4">
      <c r="A92" s="12"/>
      <c r="B92" s="12"/>
      <c r="C92" s="12" t="str">
        <f>IF(D92&lt;&gt;"",VLOOKUP(EntréeVotes!D92,Configuration!$A$2:$B$42,2,),"")</f>
        <v/>
      </c>
      <c r="D92" s="13"/>
    </row>
    <row r="93" spans="1:4">
      <c r="A93" s="12"/>
      <c r="B93" s="12"/>
      <c r="C93" s="12" t="str">
        <f>IF(D93&lt;&gt;"",VLOOKUP(EntréeVotes!D93,Configuration!$A$2:$B$42,2,),"")</f>
        <v/>
      </c>
      <c r="D93" s="13"/>
    </row>
    <row r="94" spans="1:4">
      <c r="A94" s="12"/>
      <c r="B94" s="12"/>
      <c r="C94" s="12" t="str">
        <f>IF(D94&lt;&gt;"",VLOOKUP(EntréeVotes!D94,Configuration!$A$2:$B$42,2,),"")</f>
        <v/>
      </c>
      <c r="D94" s="13"/>
    </row>
    <row r="95" spans="1:4">
      <c r="A95" s="12"/>
      <c r="B95" s="12"/>
      <c r="C95" s="12" t="str">
        <f>IF(D95&lt;&gt;"",VLOOKUP(EntréeVotes!D95,Configuration!$A$2:$B$42,2,),"")</f>
        <v/>
      </c>
      <c r="D95" s="13"/>
    </row>
    <row r="96" spans="1:4">
      <c r="A96" s="12"/>
      <c r="B96" s="12"/>
      <c r="C96" s="12" t="str">
        <f>IF(D96&lt;&gt;"",VLOOKUP(EntréeVotes!D96,Configuration!$A$2:$B$42,2,),"")</f>
        <v/>
      </c>
      <c r="D96" s="13"/>
    </row>
    <row r="97" spans="1:4">
      <c r="A97" s="12"/>
      <c r="B97" s="12"/>
      <c r="C97" s="12" t="str">
        <f>IF(D97&lt;&gt;"",VLOOKUP(EntréeVotes!D97,Configuration!$A$2:$B$42,2,),"")</f>
        <v/>
      </c>
      <c r="D97" s="13"/>
    </row>
    <row r="98" spans="1:4">
      <c r="A98" s="12"/>
      <c r="B98" s="12"/>
      <c r="C98" s="12" t="str">
        <f>IF(D98&lt;&gt;"",VLOOKUP(EntréeVotes!D98,Configuration!$A$2:$B$42,2,),"")</f>
        <v/>
      </c>
      <c r="D98" s="13"/>
    </row>
    <row r="99" spans="1:4">
      <c r="A99" s="12"/>
      <c r="B99" s="12"/>
      <c r="C99" s="12" t="str">
        <f>IF(D99&lt;&gt;"",VLOOKUP(EntréeVotes!D99,Configuration!$A$2:$B$42,2,),"")</f>
        <v/>
      </c>
      <c r="D99" s="13"/>
    </row>
    <row r="100" spans="1:4">
      <c r="A100" s="12"/>
      <c r="B100" s="12"/>
      <c r="C100" s="12" t="str">
        <f>IF(D100&lt;&gt;"",VLOOKUP(EntréeVotes!D100,Configuration!$A$2:$B$42,2,),"")</f>
        <v/>
      </c>
      <c r="D100" s="13"/>
    </row>
    <row r="101" spans="1:4">
      <c r="A101" s="12"/>
      <c r="B101" s="12"/>
      <c r="C101" s="12" t="str">
        <f>IF(D101&lt;&gt;"",VLOOKUP(EntréeVotes!D101,Configuration!$A$2:$B$42,2,),"")</f>
        <v/>
      </c>
      <c r="D101" s="13"/>
    </row>
    <row r="102" spans="1:4">
      <c r="A102" s="12"/>
      <c r="B102" s="12"/>
      <c r="C102" s="12" t="str">
        <f>IF(D102&lt;&gt;"",VLOOKUP(EntréeVotes!D102,Configuration!$A$2:$B$42,2,),"")</f>
        <v/>
      </c>
      <c r="D102" s="13"/>
    </row>
    <row r="103" spans="1:4">
      <c r="A103" s="12"/>
      <c r="B103" s="12"/>
      <c r="C103" s="12" t="str">
        <f>IF(D103&lt;&gt;"",VLOOKUP(EntréeVotes!D103,Configuration!$A$2:$B$42,2,),"")</f>
        <v/>
      </c>
      <c r="D103" s="13"/>
    </row>
    <row r="104" spans="1:4">
      <c r="A104" s="12"/>
      <c r="B104" s="12"/>
      <c r="C104" s="12" t="str">
        <f>IF(D104&lt;&gt;"",VLOOKUP(EntréeVotes!D104,Configuration!$A$2:$B$42,2,),"")</f>
        <v/>
      </c>
      <c r="D104" s="13"/>
    </row>
    <row r="105" spans="1:4">
      <c r="A105" s="12"/>
      <c r="B105" s="12"/>
      <c r="C105" s="12" t="str">
        <f>IF(D105&lt;&gt;"",VLOOKUP(EntréeVotes!D105,Configuration!$A$2:$B$42,2,),"")</f>
        <v/>
      </c>
      <c r="D105" s="13"/>
    </row>
    <row r="106" spans="1:4">
      <c r="A106" s="12"/>
      <c r="B106" s="12"/>
      <c r="C106" s="12" t="str">
        <f>IF(D106&lt;&gt;"",VLOOKUP(EntréeVotes!D106,Configuration!$A$2:$B$42,2,),"")</f>
        <v/>
      </c>
      <c r="D106" s="13"/>
    </row>
    <row r="107" spans="1:4">
      <c r="A107" s="12"/>
      <c r="B107" s="12"/>
      <c r="C107" s="12" t="str">
        <f>IF(D107&lt;&gt;"",VLOOKUP(EntréeVotes!D107,Configuration!$A$2:$B$42,2,),"")</f>
        <v/>
      </c>
      <c r="D107" s="13"/>
    </row>
    <row r="108" spans="1:4">
      <c r="A108" s="12"/>
      <c r="B108" s="12"/>
      <c r="C108" s="12" t="str">
        <f>IF(D108&lt;&gt;"",VLOOKUP(EntréeVotes!D108,Configuration!$A$2:$B$42,2,),"")</f>
        <v/>
      </c>
      <c r="D108" s="13"/>
    </row>
    <row r="109" spans="1:4">
      <c r="A109" s="12"/>
      <c r="B109" s="12"/>
      <c r="C109" s="12" t="str">
        <f>IF(D109&lt;&gt;"",VLOOKUP(EntréeVotes!D109,Configuration!$A$2:$B$42,2,),"")</f>
        <v/>
      </c>
      <c r="D109" s="13"/>
    </row>
    <row r="110" spans="1:4">
      <c r="A110" s="12"/>
      <c r="B110" s="12"/>
      <c r="C110" s="12" t="str">
        <f>IF(D110&lt;&gt;"",VLOOKUP(EntréeVotes!D110,Configuration!$A$2:$B$42,2,),"")</f>
        <v/>
      </c>
      <c r="D110" s="13"/>
    </row>
    <row r="111" spans="1:4">
      <c r="A111" s="12"/>
      <c r="B111" s="12"/>
      <c r="C111" s="12" t="str">
        <f>IF(D111&lt;&gt;"",VLOOKUP(EntréeVotes!D111,Configuration!$A$2:$B$42,2,),"")</f>
        <v/>
      </c>
      <c r="D111" s="13"/>
    </row>
    <row r="112" spans="1:4">
      <c r="A112" s="12"/>
      <c r="B112" s="12"/>
      <c r="C112" s="12" t="str">
        <f>IF(D112&lt;&gt;"",VLOOKUP(EntréeVotes!D112,Configuration!$A$2:$B$42,2,),"")</f>
        <v/>
      </c>
      <c r="D112" s="13"/>
    </row>
    <row r="113" spans="1:4">
      <c r="A113" s="12"/>
      <c r="B113" s="12"/>
      <c r="C113" s="12" t="str">
        <f>IF(D113&lt;&gt;"",VLOOKUP(EntréeVotes!D113,Configuration!$A$2:$B$42,2,),"")</f>
        <v/>
      </c>
      <c r="D113" s="13"/>
    </row>
    <row r="114" spans="1:4">
      <c r="A114" s="12"/>
      <c r="B114" s="12"/>
      <c r="C114" s="12" t="str">
        <f>IF(D114&lt;&gt;"",VLOOKUP(EntréeVotes!D114,Configuration!$A$2:$B$42,2,),"")</f>
        <v/>
      </c>
      <c r="D114" s="13"/>
    </row>
    <row r="115" spans="1:4">
      <c r="A115" s="12"/>
      <c r="B115" s="12"/>
      <c r="C115" s="12" t="str">
        <f>IF(D115&lt;&gt;"",VLOOKUP(EntréeVotes!D115,Configuration!$A$2:$B$42,2,),"")</f>
        <v/>
      </c>
      <c r="D115" s="13"/>
    </row>
    <row r="116" spans="1:4">
      <c r="A116" s="12"/>
      <c r="B116" s="12"/>
      <c r="C116" s="12" t="str">
        <f>IF(D116&lt;&gt;"",VLOOKUP(EntréeVotes!D116,Configuration!$A$2:$B$42,2,),"")</f>
        <v/>
      </c>
      <c r="D116" s="13"/>
    </row>
    <row r="117" spans="1:4">
      <c r="A117" s="12"/>
      <c r="B117" s="12"/>
      <c r="C117" s="12" t="str">
        <f>IF(D117&lt;&gt;"",VLOOKUP(EntréeVotes!D117,Configuration!$A$2:$B$42,2,),"")</f>
        <v/>
      </c>
      <c r="D117" s="13"/>
    </row>
    <row r="118" spans="1:4">
      <c r="C118" s="3" t="str">
        <f>IF(D118&lt;&gt;"",VLOOKUP(EntréeVotes!D118,Configuration!$A$2:$B$42,2,),"")</f>
        <v/>
      </c>
    </row>
    <row r="119" spans="1:4">
      <c r="C119" s="3" t="str">
        <f>IF(D119&lt;&gt;"",VLOOKUP(EntréeVotes!D119,Configuration!$A$2:$B$42,2,),"")</f>
        <v/>
      </c>
    </row>
    <row r="120" spans="1:4">
      <c r="C120" s="3" t="str">
        <f>IF(D120&lt;&gt;"",VLOOKUP(EntréeVotes!D120,Configuration!$A$2:$B$42,2,),"")</f>
        <v/>
      </c>
    </row>
    <row r="121" spans="1:4">
      <c r="C121" s="3" t="str">
        <f>IF(D121&lt;&gt;"",VLOOKUP(EntréeVotes!D121,Configuration!$A$2:$B$42,2,),"")</f>
        <v/>
      </c>
    </row>
    <row r="122" spans="1:4">
      <c r="C122" s="3" t="str">
        <f>IF(D122&lt;&gt;"",VLOOKUP(EntréeVotes!D122,Configuration!$A$2:$B$42,2,),"")</f>
        <v/>
      </c>
    </row>
    <row r="123" spans="1:4">
      <c r="C123" s="3" t="str">
        <f>IF(D123&lt;&gt;"",VLOOKUP(EntréeVotes!D123,Configuration!$A$2:$B$42,2,),"")</f>
        <v/>
      </c>
    </row>
    <row r="124" spans="1:4">
      <c r="C124" s="3" t="str">
        <f>IF(D124&lt;&gt;"",VLOOKUP(EntréeVotes!D124,Configuration!$A$2:$B$42,2,),"")</f>
        <v/>
      </c>
    </row>
    <row r="125" spans="1:4">
      <c r="C125" s="3" t="str">
        <f>IF(D125&lt;&gt;"",VLOOKUP(EntréeVotes!D125,Configuration!$A$2:$B$42,2,),"")</f>
        <v/>
      </c>
    </row>
    <row r="126" spans="1:4">
      <c r="C126" s="3" t="str">
        <f>IF(D126&lt;&gt;"",VLOOKUP(EntréeVotes!D126,Configuration!$A$2:$B$42,2,),"")</f>
        <v/>
      </c>
    </row>
    <row r="127" spans="1:4">
      <c r="C127" s="3" t="str">
        <f>IF(D127&lt;&gt;"",VLOOKUP(EntréeVotes!D127,Configuration!$A$2:$B$42,2,),"")</f>
        <v/>
      </c>
    </row>
    <row r="128" spans="1:4">
      <c r="C128" s="3" t="str">
        <f>IF(D128&lt;&gt;"",VLOOKUP(EntréeVotes!D128,Configuration!$A$2:$B$42,2,),"")</f>
        <v/>
      </c>
    </row>
    <row r="129" spans="3:3">
      <c r="C129" s="3" t="str">
        <f>IF(D129&lt;&gt;"",VLOOKUP(EntréeVotes!D129,Configuration!$A$2:$B$42,2,),"")</f>
        <v/>
      </c>
    </row>
    <row r="130" spans="3:3">
      <c r="C130" s="3" t="str">
        <f>IF(D130&lt;&gt;"",VLOOKUP(EntréeVotes!D130,Configuration!$A$2:$B$42,2,),"")</f>
        <v/>
      </c>
    </row>
    <row r="131" spans="3:3">
      <c r="C131" s="3" t="str">
        <f>IF(D131&lt;&gt;"",VLOOKUP(EntréeVotes!D131,Configuration!$A$2:$B$42,2,),"")</f>
        <v/>
      </c>
    </row>
    <row r="132" spans="3:3">
      <c r="C132" s="3" t="str">
        <f>IF(D132&lt;&gt;"",VLOOKUP(EntréeVotes!D132,Configuration!$A$2:$B$42,2,),"")</f>
        <v/>
      </c>
    </row>
    <row r="133" spans="3:3">
      <c r="C133" s="3" t="str">
        <f>IF(D133&lt;&gt;"",VLOOKUP(EntréeVotes!D133,Configuration!$A$2:$B$42,2,),"")</f>
        <v/>
      </c>
    </row>
    <row r="134" spans="3:3">
      <c r="C134" s="3" t="str">
        <f>IF(D134&lt;&gt;"",VLOOKUP(EntréeVotes!D134,Configuration!$A$2:$B$42,2,),"")</f>
        <v/>
      </c>
    </row>
    <row r="135" spans="3:3">
      <c r="C135" s="3" t="str">
        <f>IF(D135&lt;&gt;"",VLOOKUP(EntréeVotes!D135,Configuration!$A$2:$B$42,2,),"")</f>
        <v/>
      </c>
    </row>
    <row r="136" spans="3:3">
      <c r="C136" s="3" t="str">
        <f>IF(D136&lt;&gt;"",VLOOKUP(EntréeVotes!D136,Configuration!$A$2:$B$42,2,),"")</f>
        <v/>
      </c>
    </row>
  </sheetData>
  <sortState xmlns:xlrd2="http://schemas.microsoft.com/office/spreadsheetml/2017/richdata2" ref="A2:C82">
    <sortCondition ref="A2"/>
  </sortState>
  <dataValidations count="2">
    <dataValidation type="list" showInputMessage="1" showErrorMessage="1" sqref="D2:D82" xr:uid="{00000000-0002-0000-0300-000000000000}">
      <formula1>ListaCandidatos</formula1>
    </dataValidation>
    <dataValidation showInputMessage="1" showErrorMessage="1" sqref="E1:Y103" xr:uid="{00000000-0002-0000-0300-000001000000}"/>
  </dataValidation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CD6BBFE58C6C46B4F21CAD64253908" ma:contentTypeVersion="4" ma:contentTypeDescription="Crie um novo documento." ma:contentTypeScope="" ma:versionID="ef9bbe55697f44b093f3239e8015fe83">
  <xsd:schema xmlns:xsd="http://www.w3.org/2001/XMLSchema" xmlns:xs="http://www.w3.org/2001/XMLSchema" xmlns:p="http://schemas.microsoft.com/office/2006/metadata/properties" xmlns:ns2="7bc2bbb7-2090-4f9b-9066-eb18d7bfee47" targetNamespace="http://schemas.microsoft.com/office/2006/metadata/properties" ma:root="true" ma:fieldsID="2f7fdd6a7ac9d2ba8c79c3680aa62e2c" ns2:_="">
    <xsd:import namespace="7bc2bbb7-2090-4f9b-9066-eb18d7bfee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2bbb7-2090-4f9b-9066-eb18d7bfee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BB09EB-6223-4871-B35B-0390AA15C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2bbb7-2090-4f9b-9066-eb18d7bfee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0E9C07-ACA5-450A-A332-7886E52CACAC}">
  <ds:schemaRefs>
    <ds:schemaRef ds:uri="http://schemas.microsoft.com/sharepoint/v3/contenttype/forms"/>
  </ds:schemaRefs>
</ds:datastoreItem>
</file>

<file path=customXml/itemProps3.xml><?xml version="1.0" encoding="utf-8"?>
<ds:datastoreItem xmlns:ds="http://schemas.openxmlformats.org/officeDocument/2006/customXml" ds:itemID="{5B5D96C3-C743-4558-9FF9-B835F460F9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Instructions</vt:lpstr>
      <vt:lpstr>Panneau</vt:lpstr>
      <vt:lpstr>Configuration</vt:lpstr>
      <vt:lpstr>EntréeVotes</vt:lpstr>
      <vt:lpstr>Panneau!PainelVotos</vt:lpstr>
      <vt:lpstr>Votos</vt:lpstr>
      <vt:lpstr>VotosDesc</vt:lpstr>
      <vt:lpstr>VotosSenadores</vt:lpstr>
    </vt:vector>
  </TitlesOfParts>
  <Manager/>
  <Company>Senado Federal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Painel de Votação</dc:title>
  <dc:subject/>
  <dc:creator>Klause</dc:creator>
  <cp:keywords/>
  <dc:description/>
  <cp:lastModifiedBy>Alessandro Albuquerque</cp:lastModifiedBy>
  <cp:revision/>
  <dcterms:created xsi:type="dcterms:W3CDTF">2019-01-30T16:00:20Z</dcterms:created>
  <dcterms:modified xsi:type="dcterms:W3CDTF">2020-04-21T15:41:06Z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0x010100BACD6BBFE58C6C46B4F21CAD64253908</vt:lpwstr>
  </property>
</Properties>
</file>